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C5\Documentos\"/>
    </mc:Choice>
  </mc:AlternateContent>
  <bookViews>
    <workbookView xWindow="0" yWindow="0" windowWidth="20400" windowHeight="7755" firstSheet="2" activeTab="6"/>
  </bookViews>
  <sheets>
    <sheet name="REFINERIAS 2017" sheetId="2" r:id="rId1"/>
    <sheet name="PAMPA ENERGIA S.A. 2017" sheetId="3" r:id="rId2"/>
    <sheet name="OTE 2017" sheetId="4" r:id="rId3"/>
    <sheet name="YACIMIENTOS 2017" sheetId="6" r:id="rId4"/>
    <sheet name="BIOBAHIA  BIOBIN S.A." sheetId="8" r:id="rId5"/>
    <sheet name="ARIPAR CEREALES S.A." sheetId="9" r:id="rId6"/>
    <sheet name="GLP 2017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6" i="6" l="1"/>
  <c r="E67" i="6"/>
  <c r="E68" i="6"/>
  <c r="E69" i="6"/>
  <c r="E70" i="6"/>
  <c r="E71" i="6"/>
  <c r="E72" i="6"/>
  <c r="E73" i="6"/>
  <c r="E74" i="6"/>
  <c r="E75" i="6"/>
  <c r="E76" i="6"/>
  <c r="E77" i="6"/>
  <c r="E78" i="6"/>
  <c r="E65" i="6"/>
  <c r="D66" i="6"/>
  <c r="D67" i="6"/>
  <c r="D68" i="6"/>
  <c r="D69" i="6"/>
  <c r="D70" i="6"/>
  <c r="D71" i="6"/>
  <c r="D72" i="6"/>
  <c r="D73" i="6"/>
  <c r="D74" i="6"/>
  <c r="D75" i="6"/>
  <c r="D76" i="6"/>
  <c r="D77" i="6"/>
  <c r="D78" i="6"/>
  <c r="D65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4" i="6"/>
  <c r="D5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4" i="6"/>
  <c r="H42" i="7"/>
  <c r="H43" i="7"/>
  <c r="H44" i="7"/>
  <c r="H41" i="7"/>
  <c r="G42" i="7"/>
  <c r="G43" i="7"/>
  <c r="G44" i="7"/>
  <c r="G45" i="7"/>
  <c r="G46" i="7"/>
  <c r="G41" i="7"/>
  <c r="F28" i="7"/>
  <c r="F29" i="7"/>
  <c r="F30" i="7"/>
  <c r="F31" i="7"/>
  <c r="F27" i="7"/>
  <c r="F33" i="7"/>
  <c r="I15" i="7"/>
  <c r="I16" i="7"/>
  <c r="I17" i="7"/>
  <c r="I18" i="7"/>
  <c r="I19" i="7"/>
  <c r="I20" i="7"/>
  <c r="I14" i="7"/>
  <c r="D14" i="7"/>
  <c r="D15" i="7"/>
  <c r="D16" i="7"/>
  <c r="D13" i="7"/>
  <c r="H16" i="4" l="1"/>
  <c r="G16" i="4"/>
  <c r="D6" i="4"/>
  <c r="D7" i="4"/>
  <c r="D8" i="4"/>
  <c r="D9" i="4"/>
  <c r="D10" i="4"/>
  <c r="D11" i="4"/>
  <c r="D12" i="4"/>
  <c r="D13" i="4"/>
  <c r="D14" i="4"/>
  <c r="D15" i="4"/>
  <c r="D5" i="4"/>
  <c r="C6" i="4"/>
  <c r="C7" i="4"/>
  <c r="C8" i="4"/>
  <c r="C9" i="4"/>
  <c r="C10" i="4"/>
  <c r="C11" i="4"/>
  <c r="C12" i="4"/>
  <c r="C13" i="4"/>
  <c r="C14" i="4"/>
  <c r="C15" i="4"/>
  <c r="C5" i="4"/>
  <c r="N30" i="3"/>
  <c r="N31" i="3"/>
  <c r="N29" i="3"/>
  <c r="K30" i="3"/>
  <c r="K31" i="3"/>
  <c r="K29" i="3"/>
  <c r="M26" i="3"/>
  <c r="K26" i="3"/>
  <c r="I21" i="3"/>
  <c r="H21" i="3"/>
  <c r="D21" i="3"/>
  <c r="C21" i="3"/>
  <c r="I16" i="3"/>
  <c r="H16" i="3"/>
  <c r="I15" i="3"/>
  <c r="H15" i="3"/>
  <c r="D16" i="3"/>
  <c r="D17" i="3"/>
  <c r="C16" i="3"/>
  <c r="C17" i="3"/>
  <c r="D15" i="3"/>
  <c r="C15" i="3"/>
  <c r="D6" i="3"/>
  <c r="D7" i="3"/>
  <c r="D8" i="3"/>
  <c r="D9" i="3"/>
  <c r="D10" i="3"/>
  <c r="D11" i="3"/>
  <c r="D5" i="3"/>
  <c r="C6" i="3"/>
  <c r="C7" i="3"/>
  <c r="C8" i="3"/>
  <c r="C9" i="3"/>
  <c r="C10" i="3"/>
  <c r="C11" i="3"/>
  <c r="C5" i="3"/>
  <c r="K27" i="2"/>
  <c r="K26" i="2"/>
  <c r="K23" i="2"/>
  <c r="K24" i="2"/>
  <c r="H23" i="2"/>
  <c r="H24" i="2"/>
  <c r="K22" i="2"/>
  <c r="H22" i="2"/>
  <c r="K20" i="2"/>
  <c r="H20" i="2"/>
  <c r="K8" i="2"/>
  <c r="K9" i="2"/>
  <c r="K10" i="2"/>
  <c r="K11" i="2"/>
  <c r="K12" i="2"/>
  <c r="K13" i="2"/>
  <c r="K14" i="2"/>
  <c r="K15" i="2"/>
  <c r="K16" i="2"/>
  <c r="K17" i="2"/>
  <c r="K18" i="2"/>
  <c r="H8" i="2"/>
  <c r="H9" i="2"/>
  <c r="H10" i="2"/>
  <c r="H11" i="2"/>
  <c r="H12" i="2"/>
  <c r="H13" i="2"/>
  <c r="H14" i="2"/>
  <c r="H15" i="2"/>
  <c r="H16" i="2"/>
  <c r="H17" i="2"/>
  <c r="H18" i="2"/>
  <c r="K7" i="2"/>
  <c r="H7" i="2"/>
  <c r="L11" i="3" l="1"/>
  <c r="G11" i="3"/>
  <c r="I11" i="3"/>
  <c r="H11" i="3"/>
  <c r="L10" i="3"/>
  <c r="G10" i="3"/>
  <c r="I10" i="3"/>
  <c r="H10" i="3"/>
  <c r="L9" i="3"/>
  <c r="G9" i="3"/>
  <c r="I9" i="3"/>
  <c r="H9" i="3"/>
  <c r="L8" i="3"/>
  <c r="G8" i="3"/>
  <c r="I8" i="3"/>
  <c r="H8" i="3"/>
  <c r="L7" i="3"/>
  <c r="G7" i="3"/>
  <c r="I7" i="3"/>
  <c r="H7" i="3"/>
  <c r="L6" i="3"/>
  <c r="G6" i="3"/>
  <c r="I6" i="3"/>
  <c r="H6" i="3"/>
  <c r="L5" i="3"/>
  <c r="G5" i="3"/>
  <c r="I5" i="3"/>
  <c r="H5" i="3"/>
  <c r="M11" i="3" l="1"/>
  <c r="M10" i="3"/>
  <c r="M9" i="3"/>
  <c r="M8" i="3"/>
  <c r="M7" i="3"/>
  <c r="M6" i="3"/>
  <c r="M5" i="3"/>
  <c r="N5" i="3"/>
  <c r="N6" i="3"/>
  <c r="N7" i="3"/>
  <c r="N8" i="3"/>
  <c r="N9" i="3"/>
  <c r="N10" i="3"/>
  <c r="N11" i="3"/>
</calcChain>
</file>

<file path=xl/sharedStrings.xml><?xml version="1.0" encoding="utf-8"?>
<sst xmlns="http://schemas.openxmlformats.org/spreadsheetml/2006/main" count="257" uniqueCount="151">
  <si>
    <t>CATEGORIAS</t>
  </si>
  <si>
    <t>Maestranza</t>
  </si>
  <si>
    <t>Operador de Campo</t>
  </si>
  <si>
    <t>ADICIONALES:</t>
  </si>
  <si>
    <t>TURNO</t>
  </si>
  <si>
    <t>A</t>
  </si>
  <si>
    <t>B</t>
  </si>
  <si>
    <t>ANTIGÜEDAD</t>
  </si>
  <si>
    <t>CATEGORIAS desde el</t>
  </si>
  <si>
    <t xml:space="preserve">SUELDOS BASICOS A </t>
  </si>
  <si>
    <t>SUELDOS BASICOS A</t>
  </si>
  <si>
    <t>OCTUBRE DE 2016</t>
  </si>
  <si>
    <t>D</t>
  </si>
  <si>
    <t>Subsidio Vacacional (art 35 CCT)</t>
  </si>
  <si>
    <t>Ayuda Escolar (art. 36 CCT)</t>
  </si>
  <si>
    <t>Subsidio p/ Fallecimiento (art.33 CCT)</t>
  </si>
  <si>
    <t>Vianda / Ayuda Alimentaria (art. 37bis CCT)</t>
  </si>
  <si>
    <t>BASICO DIURNO</t>
  </si>
  <si>
    <t>Adicional TURNO A</t>
  </si>
  <si>
    <t>Adicional TURNO B</t>
  </si>
  <si>
    <t>CATEGORIA</t>
  </si>
  <si>
    <t>RADIO PROCESO</t>
  </si>
  <si>
    <t>RADIO MANTENIMIENTO</t>
  </si>
  <si>
    <t xml:space="preserve"> </t>
  </si>
  <si>
    <t>ADICIONAL ESPECIAL CAMBIO DE SISTEMA</t>
  </si>
  <si>
    <t>Vianda / Ayuda Alimentaria (art. 37 bis CCT)</t>
  </si>
  <si>
    <t>ACTUAL</t>
  </si>
  <si>
    <t xml:space="preserve">     A PARTIR</t>
  </si>
  <si>
    <t>A PARTIR DE</t>
  </si>
  <si>
    <t>REMUNERACIONES TURNO DIURNO</t>
  </si>
  <si>
    <t>VIGENCIA DESDE</t>
  </si>
  <si>
    <t xml:space="preserve">CATEGORIA </t>
  </si>
  <si>
    <t>6*</t>
  </si>
  <si>
    <t>*pasa a valor categoria 7 ajustada desde Abril 2014 + incremento FASiPeGyBio</t>
  </si>
  <si>
    <t>*pasa a valor categoria 9 ajustada desde Abril 2014 + incremento FASiPeGyBio</t>
  </si>
  <si>
    <t>A PARTIR DEL</t>
  </si>
  <si>
    <t>Vianda / Ayuda Alimentaria (art. 37 bis CCT 449/06)</t>
  </si>
  <si>
    <t>Adicional por antigüedad Art. 11 CCT Local: 1% del sueldo basico de cada trabajador + adicional turno A (35%) o disponibilidad (22,5%)</t>
  </si>
  <si>
    <t>Adicional por turno Art. 12 CCT Local: según Art. 27 CCT 449/06</t>
  </si>
  <si>
    <t>Adicional por guardia o disponibilidad Art. 15 CCT Local : sueldo basico + antigüedad x 22,5%</t>
  </si>
  <si>
    <t xml:space="preserve">Adicional trabajos en laboratorio Art. 13 CCT Local: Cuando el sondeador deba realizar tareas en el sector LABORATORIO Se abonaran las horas con un recargo del 100% </t>
  </si>
  <si>
    <t>Valor Horario Art. 17.1 CCT Local: sueldo basico dividido 192</t>
  </si>
  <si>
    <t>Horas Extras Art. 17.2 CCT Local: el recargo sera el establecido por la ley de contrato de trabajo LEY 20744</t>
  </si>
  <si>
    <t>Adicional Vianda / Ayuda Alimentaria Art. 16 CCT Local: $ 50 por dia efectivamente trabajado.</t>
  </si>
  <si>
    <t>I</t>
  </si>
  <si>
    <t>II</t>
  </si>
  <si>
    <t>III</t>
  </si>
  <si>
    <t>IV</t>
  </si>
  <si>
    <t>VI</t>
  </si>
  <si>
    <t>VII</t>
  </si>
  <si>
    <t>Panelista</t>
  </si>
  <si>
    <t>TURNO "A": 30% del Basico + Antigüedad</t>
  </si>
  <si>
    <t>TURNO "B": 15% del Basico + Antigüedad</t>
  </si>
  <si>
    <t>GUARDIA: 15% del Basico + Antigüedad</t>
  </si>
  <si>
    <t>PRESENTISMO: 5% Basico, Antigüedad,  Turno y/o Guardia</t>
  </si>
  <si>
    <t xml:space="preserve">ZONA 3 %42 </t>
  </si>
  <si>
    <t>Categoria</t>
  </si>
  <si>
    <t>Turno</t>
  </si>
  <si>
    <t>ingresante</t>
  </si>
  <si>
    <t>Y</t>
  </si>
  <si>
    <t>C</t>
  </si>
  <si>
    <t>E</t>
  </si>
  <si>
    <t>F</t>
  </si>
  <si>
    <t>G</t>
  </si>
  <si>
    <t>H</t>
  </si>
  <si>
    <t>J</t>
  </si>
  <si>
    <t>K</t>
  </si>
  <si>
    <t>L</t>
  </si>
  <si>
    <t>M</t>
  </si>
  <si>
    <t>N</t>
  </si>
  <si>
    <t>VIANDA Art. 34 y 72</t>
  </si>
  <si>
    <t>Desayuno y Merienda Art. 34 y 72</t>
  </si>
  <si>
    <t>Horas de Viaje Art. 52</t>
  </si>
  <si>
    <t>Bono Paz Social Art. 33</t>
  </si>
  <si>
    <t>Adicional Torre Art. 64</t>
  </si>
  <si>
    <t>Adicional Yacimiento Produccion Art. 54</t>
  </si>
  <si>
    <t>Adicional Torre Serv. Especiales Art. 69</t>
  </si>
  <si>
    <t>Adicional Disponibilidad Art. 54 Inc. B</t>
  </si>
  <si>
    <t>Adicional Altura Equipos Torre Art. 64</t>
  </si>
  <si>
    <t>Adicional Chofer Transporte de Personal a Equipor de Torre Art. 65</t>
  </si>
  <si>
    <t>Adicional Guardia Pasiva Art. 51</t>
  </si>
  <si>
    <t>Antigüedad Art. 15</t>
  </si>
  <si>
    <t>Sup. Adicional Asistencia y Puntualidad Art. 20</t>
  </si>
  <si>
    <t>Asignacion Vianda Complementaria Art. 24</t>
  </si>
  <si>
    <t xml:space="preserve">                                        NUEVAS ESCALAS SALARIALES GLP CCT 592/10 - ACUERDO DE FECHA 21/10/2016</t>
  </si>
  <si>
    <t>ANEXO I - BASICOS DE CONVENIO</t>
  </si>
  <si>
    <t>Personal de Fraccionamiento - Talleres de Reparacion de</t>
  </si>
  <si>
    <t>Personal de Depositos - Distribucion - Limpieza y Maestranza -</t>
  </si>
  <si>
    <t>Envases - Administracion Plantas - Centros de Canje</t>
  </si>
  <si>
    <t>Talleres Mecanicos de Reparacion Vehiculos de Transporte</t>
  </si>
  <si>
    <t xml:space="preserve">                                               REMUNERACIONES CCT 592/10</t>
  </si>
  <si>
    <t>Basicos</t>
  </si>
  <si>
    <t xml:space="preserve">           REMUNERACIONES CCT 592/10</t>
  </si>
  <si>
    <t>V(*)</t>
  </si>
  <si>
    <t>ANEXO II - ADICIONALES</t>
  </si>
  <si>
    <t>CONCEPTOS</t>
  </si>
  <si>
    <t>VALORES</t>
  </si>
  <si>
    <t>Antigüedad Art. 15º  (1% cat. 2 Fraccionam.)</t>
  </si>
  <si>
    <t>Asistencia y Puntualidad - Art. 19º</t>
  </si>
  <si>
    <t>Vale de Comida - Art. 16º</t>
  </si>
  <si>
    <t>BONO</t>
  </si>
  <si>
    <t>No remunerativo p/Dia efectivamente trabajado</t>
  </si>
  <si>
    <t>NUEVOS VALORES POR KILOGRAMO, KILOMETRO Y LITRO : Art. 13º Inc. B (adicional horario extendido)</t>
  </si>
  <si>
    <t>Fraccionamiento y Distribucion</t>
  </si>
  <si>
    <t>Reparto / Tarea</t>
  </si>
  <si>
    <t>Repartidor</t>
  </si>
  <si>
    <t>Acompañante</t>
  </si>
  <si>
    <t>Repàrtidor</t>
  </si>
  <si>
    <t>usuario</t>
  </si>
  <si>
    <t>comercio / industria</t>
  </si>
  <si>
    <t>Distribuidor</t>
  </si>
  <si>
    <t>Centro de Canje y abastecedor de deposito</t>
  </si>
  <si>
    <t>Granel (Valor por Litro)</t>
  </si>
  <si>
    <t xml:space="preserve">Abastecedor de gas a granel a planta fraccionadora </t>
  </si>
  <si>
    <t>AGOSTO DE 2017</t>
  </si>
  <si>
    <t>OCTUBRE DE 2017</t>
  </si>
  <si>
    <t>Nuevas Escalas Salariales  - Refinerias CCT 449/06 - Acuerdo de fecha 26/06/2017</t>
  </si>
  <si>
    <t>SUMA NO REMUNERATIVA JULIO 2017</t>
  </si>
  <si>
    <t>Antigüedad por año (art 28CCT)</t>
  </si>
  <si>
    <t>A Partir del</t>
  </si>
  <si>
    <t>Nuevas Escalas Salariales  - Refineria CCT local PETROBRAS - Acuerdo de fecha 26/06/2017</t>
  </si>
  <si>
    <t>Escala Salarial 2017</t>
  </si>
  <si>
    <t>BASICO 01/08/2016</t>
  </si>
  <si>
    <t>Horario extendido dias sabados ayudante de reparto</t>
  </si>
  <si>
    <t>Horario extendido dias sabados Repartidor</t>
  </si>
  <si>
    <t>Pago no remunerativo por unica vez Julio 2017 $ 5000</t>
  </si>
  <si>
    <t>Categoria V</t>
  </si>
  <si>
    <t>Categoria IV</t>
  </si>
  <si>
    <t>COMPENSACION POR LICENCIA DE VACACIONES</t>
  </si>
  <si>
    <t>1 AÑO A 5 AÑOS</t>
  </si>
  <si>
    <t>DE 5 AÑOS A 10 AÑOS</t>
  </si>
  <si>
    <t>DE 10 AÑOS A 15 AÑOS</t>
  </si>
  <si>
    <t>MAYOR A 15 AÑOS</t>
  </si>
  <si>
    <t>OTROS BENEFICIOS</t>
  </si>
  <si>
    <t>01/07 2017 10 %</t>
  </si>
  <si>
    <t>01/10/2017  20 %</t>
  </si>
  <si>
    <t>BASICO          ZONA 5</t>
  </si>
  <si>
    <t xml:space="preserve">         ZONA 2 %63</t>
  </si>
  <si>
    <t>ESCALA SALARIAL BIOBAHIA SA Y BIOBIN SA</t>
  </si>
  <si>
    <t>Escala Salarial a partir del 01/04/2017</t>
  </si>
  <si>
    <t>Escala Salarial a partir del 01/06/2017</t>
  </si>
  <si>
    <t>Escala Salarial a partir del 01/10/2017</t>
  </si>
  <si>
    <t>CATEGORÍA</t>
  </si>
  <si>
    <t>Salarios Básicos</t>
  </si>
  <si>
    <t>Suma no remunerativa</t>
  </si>
  <si>
    <t>Portero</t>
  </si>
  <si>
    <t>Carga/Descarga</t>
  </si>
  <si>
    <t>Operador Servicios</t>
  </si>
  <si>
    <t>Mantenimiento</t>
  </si>
  <si>
    <t>Laboratorio</t>
  </si>
  <si>
    <t>ANTIGÜEDAD: 1% Basico q revista el trabajador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</si>
</sst>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6" formatCode="&quot;$&quot;\ #,##0;[Red]&quot;$&quot;\ \-#,##0"/>
    <numFmt numFmtId="8" formatCode="&quot;$&quot;\ #,##0.00;[Red]&quot;$&quot;\ \-#,##0.00"/>
    <numFmt numFmtId="44" formatCode="_ &quot;$&quot;\ * #,##0.00_ ;_ &quot;$&quot;\ * \-#,##0.00_ ;_ &quot;$&quot;\ * &quot;-&quot;??_ ;_ @_ "/>
    <numFmt numFmtId="43" formatCode="_ * #,##0.00_ ;_ * \-#,##0.00_ ;_ * &quot;-&quot;??_ ;_ @_ "/>
    <numFmt numFmtId="164" formatCode="[$$-2C0A]\ #,##0"/>
    <numFmt numFmtId="165" formatCode="[$$-2C0A]\ #,##0.00"/>
    <numFmt numFmtId="166" formatCode="0.00;[Red]0.00"/>
    <numFmt numFmtId="167" formatCode="&quot;$&quot;\ #,##0"/>
    <numFmt numFmtId="168" formatCode="0.000000"/>
    <numFmt numFmtId="169" formatCode="_-[$$-2C0A]\ * #,##0.00_-;\-[$$-2C0A]\ * #,##0.00_-;_-[$$-2C0A]\ * &quot;-&quot;??_-;_-@_-"/>
    <numFmt numFmtId="170" formatCode="_ &quot;$&quot;\ * #,##0_ ;_ &quot;$&quot;\ * \-#,##0_ ;_ &quot;$&quot;\ * &quot;-&quot;??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indexed="12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8"/>
      <name val="Arial"/>
      <family val="2"/>
    </font>
    <font>
      <b/>
      <sz val="11"/>
      <name val="Calibri"/>
      <family val="2"/>
      <charset val="1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Calibri"/>
      <family val="2"/>
      <charset val="1"/>
    </font>
    <font>
      <b/>
      <sz val="9"/>
      <color indexed="8"/>
      <name val="Calibri"/>
      <family val="2"/>
    </font>
    <font>
      <b/>
      <sz val="8"/>
      <color indexed="8"/>
      <name val="Calibri"/>
      <family val="2"/>
    </font>
    <font>
      <b/>
      <sz val="8"/>
      <color indexed="8"/>
      <name val="Calibri"/>
      <family val="2"/>
      <charset val="1"/>
    </font>
    <font>
      <b/>
      <sz val="12"/>
      <color indexed="8"/>
      <name val="Calibri"/>
      <family val="2"/>
      <charset val="1"/>
    </font>
    <font>
      <sz val="12"/>
      <color indexed="8"/>
      <name val="Calibri"/>
      <family val="2"/>
      <charset val="1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31"/>
        <bgColor indexed="42"/>
      </patternFill>
    </fill>
    <fill>
      <patternFill patternType="solid">
        <fgColor theme="3" tint="0.59999389629810485"/>
        <bgColor indexed="44"/>
      </patternFill>
    </fill>
    <fill>
      <patternFill patternType="solid">
        <fgColor theme="3" tint="0.59999389629810485"/>
        <bgColor indexed="42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4"/>
        <bgColor indexed="44"/>
      </patternFill>
    </fill>
    <fill>
      <patternFill patternType="solid">
        <fgColor indexed="42"/>
        <bgColor indexed="31"/>
      </patternFill>
    </fill>
    <fill>
      <patternFill patternType="solid">
        <fgColor rgb="FFFFFF00"/>
        <bgColor indexed="3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indexed="44"/>
        <bgColor indexed="24"/>
      </patternFill>
    </fill>
    <fill>
      <patternFill patternType="solid">
        <fgColor indexed="13"/>
        <bgColor indexed="3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</cellStyleXfs>
  <cellXfs count="402">
    <xf numFmtId="0" fontId="0" fillId="0" borderId="0" xfId="0"/>
    <xf numFmtId="0" fontId="0" fillId="0" borderId="0" xfId="0" applyFill="1" applyBorder="1"/>
    <xf numFmtId="0" fontId="4" fillId="0" borderId="0" xfId="3" applyFont="1"/>
    <xf numFmtId="0" fontId="3" fillId="0" borderId="0" xfId="3"/>
    <xf numFmtId="0" fontId="5" fillId="3" borderId="15" xfId="3" applyFont="1" applyFill="1" applyBorder="1"/>
    <xf numFmtId="0" fontId="5" fillId="3" borderId="16" xfId="3" applyFont="1" applyFill="1" applyBorder="1"/>
    <xf numFmtId="0" fontId="5" fillId="4" borderId="17" xfId="3" applyFont="1" applyFill="1" applyBorder="1"/>
    <xf numFmtId="0" fontId="5" fillId="0" borderId="0" xfId="3" applyFont="1"/>
    <xf numFmtId="0" fontId="5" fillId="0" borderId="0" xfId="3" applyFont="1" applyFill="1" applyBorder="1"/>
    <xf numFmtId="0" fontId="5" fillId="3" borderId="18" xfId="3" applyFont="1" applyFill="1" applyBorder="1"/>
    <xf numFmtId="0" fontId="5" fillId="3" borderId="0" xfId="3" applyFont="1" applyFill="1" applyBorder="1"/>
    <xf numFmtId="0" fontId="5" fillId="4" borderId="19" xfId="3" applyFont="1" applyFill="1" applyBorder="1" applyAlignment="1">
      <alignment horizontal="center"/>
    </xf>
    <xf numFmtId="0" fontId="5" fillId="5" borderId="5" xfId="3" applyFont="1" applyFill="1" applyBorder="1"/>
    <xf numFmtId="0" fontId="5" fillId="5" borderId="6" xfId="3" applyFont="1" applyFill="1" applyBorder="1"/>
    <xf numFmtId="0" fontId="5" fillId="6" borderId="5" xfId="3" applyFont="1" applyFill="1" applyBorder="1" applyAlignment="1">
      <alignment horizontal="left"/>
    </xf>
    <xf numFmtId="0" fontId="5" fillId="6" borderId="6" xfId="3" applyFont="1" applyFill="1" applyBorder="1" applyAlignment="1">
      <alignment horizontal="left"/>
    </xf>
    <xf numFmtId="14" fontId="5" fillId="3" borderId="20" xfId="3" applyNumberFormat="1" applyFont="1" applyFill="1" applyBorder="1"/>
    <xf numFmtId="0" fontId="5" fillId="3" borderId="21" xfId="3" applyFont="1" applyFill="1" applyBorder="1"/>
    <xf numFmtId="0" fontId="5" fillId="4" borderId="22" xfId="3" applyFont="1" applyFill="1" applyBorder="1"/>
    <xf numFmtId="17" fontId="5" fillId="5" borderId="9" xfId="3" applyNumberFormat="1" applyFont="1" applyFill="1" applyBorder="1"/>
    <xf numFmtId="0" fontId="5" fillId="5" borderId="10" xfId="3" applyFont="1" applyFill="1" applyBorder="1"/>
    <xf numFmtId="0" fontId="5" fillId="5" borderId="9" xfId="3" applyFont="1" applyFill="1" applyBorder="1"/>
    <xf numFmtId="0" fontId="5" fillId="5" borderId="9" xfId="3" applyFont="1" applyFill="1" applyBorder="1" applyAlignment="1">
      <alignment horizontal="left"/>
    </xf>
    <xf numFmtId="0" fontId="5" fillId="5" borderId="10" xfId="3" applyFont="1" applyFill="1" applyBorder="1" applyAlignment="1">
      <alignment horizontal="left"/>
    </xf>
    <xf numFmtId="0" fontId="5" fillId="3" borderId="5" xfId="3" applyFont="1" applyFill="1" applyBorder="1"/>
    <xf numFmtId="0" fontId="5" fillId="3" borderId="23" xfId="3" applyFont="1" applyFill="1" applyBorder="1"/>
    <xf numFmtId="0" fontId="5" fillId="7" borderId="24" xfId="3" applyFont="1" applyFill="1" applyBorder="1" applyAlignment="1">
      <alignment horizontal="center"/>
    </xf>
    <xf numFmtId="164" fontId="5" fillId="8" borderId="25" xfId="3" applyNumberFormat="1" applyFont="1" applyFill="1" applyBorder="1"/>
    <xf numFmtId="165" fontId="5" fillId="0" borderId="0" xfId="3" applyNumberFormat="1" applyFont="1" applyFill="1" applyBorder="1"/>
    <xf numFmtId="165" fontId="5" fillId="0" borderId="0" xfId="3" applyNumberFormat="1" applyFont="1"/>
    <xf numFmtId="164" fontId="5" fillId="9" borderId="25" xfId="3" applyNumberFormat="1" applyFont="1" applyFill="1" applyBorder="1"/>
    <xf numFmtId="0" fontId="5" fillId="3" borderId="7" xfId="3" applyFont="1" applyFill="1" applyBorder="1"/>
    <xf numFmtId="0" fontId="5" fillId="3" borderId="26" xfId="3" applyFont="1" applyFill="1" applyBorder="1"/>
    <xf numFmtId="0" fontId="5" fillId="7" borderId="27" xfId="3" applyFont="1" applyFill="1" applyBorder="1" applyAlignment="1">
      <alignment horizontal="center"/>
    </xf>
    <xf numFmtId="164" fontId="5" fillId="8" borderId="28" xfId="3" applyNumberFormat="1" applyFont="1" applyFill="1" applyBorder="1"/>
    <xf numFmtId="0" fontId="5" fillId="3" borderId="29" xfId="3" applyFont="1" applyFill="1" applyBorder="1"/>
    <xf numFmtId="0" fontId="5" fillId="3" borderId="30" xfId="3" applyFont="1" applyFill="1" applyBorder="1"/>
    <xf numFmtId="0" fontId="5" fillId="3" borderId="31" xfId="3" applyFont="1" applyFill="1" applyBorder="1"/>
    <xf numFmtId="0" fontId="5" fillId="3" borderId="32" xfId="3" applyFont="1" applyFill="1" applyBorder="1"/>
    <xf numFmtId="0" fontId="5" fillId="3" borderId="9" xfId="3" applyFont="1" applyFill="1" applyBorder="1"/>
    <xf numFmtId="0" fontId="5" fillId="3" borderId="33" xfId="3" applyFont="1" applyFill="1" applyBorder="1"/>
    <xf numFmtId="0" fontId="5" fillId="7" borderId="34" xfId="3" applyFont="1" applyFill="1" applyBorder="1" applyAlignment="1">
      <alignment horizontal="center"/>
    </xf>
    <xf numFmtId="164" fontId="5" fillId="8" borderId="35" xfId="3" applyNumberFormat="1" applyFont="1" applyFill="1" applyBorder="1"/>
    <xf numFmtId="0" fontId="3" fillId="0" borderId="0" xfId="3" applyBorder="1"/>
    <xf numFmtId="0" fontId="5" fillId="3" borderId="36" xfId="3" applyFont="1" applyFill="1" applyBorder="1"/>
    <xf numFmtId="0" fontId="5" fillId="3" borderId="37" xfId="3" applyFont="1" applyFill="1" applyBorder="1"/>
    <xf numFmtId="165" fontId="5" fillId="8" borderId="4" xfId="3" applyNumberFormat="1" applyFont="1" applyFill="1" applyBorder="1"/>
    <xf numFmtId="165" fontId="5" fillId="9" borderId="4" xfId="3" applyNumberFormat="1" applyFont="1" applyFill="1" applyBorder="1"/>
    <xf numFmtId="164" fontId="5" fillId="0" borderId="0" xfId="3" applyNumberFormat="1" applyFont="1"/>
    <xf numFmtId="165" fontId="5" fillId="0" borderId="0" xfId="3" applyNumberFormat="1" applyFont="1" applyFill="1"/>
    <xf numFmtId="165" fontId="5" fillId="0" borderId="4" xfId="3" applyNumberFormat="1" applyFont="1" applyFill="1" applyBorder="1"/>
    <xf numFmtId="165" fontId="5" fillId="8" borderId="32" xfId="3" applyNumberFormat="1" applyFont="1" applyFill="1" applyBorder="1"/>
    <xf numFmtId="164" fontId="5" fillId="8" borderId="4" xfId="3" applyNumberFormat="1" applyFont="1" applyFill="1" applyBorder="1"/>
    <xf numFmtId="0" fontId="5" fillId="3" borderId="38" xfId="3" applyFont="1" applyFill="1" applyBorder="1"/>
    <xf numFmtId="165" fontId="5" fillId="8" borderId="38" xfId="3" applyNumberFormat="1" applyFont="1" applyFill="1" applyBorder="1"/>
    <xf numFmtId="0" fontId="5" fillId="3" borderId="20" xfId="3" applyFont="1" applyFill="1" applyBorder="1"/>
    <xf numFmtId="165" fontId="5" fillId="8" borderId="26" xfId="3" applyNumberFormat="1" applyFont="1" applyFill="1" applyBorder="1"/>
    <xf numFmtId="0" fontId="2" fillId="0" borderId="0" xfId="0" applyFont="1" applyFill="1" applyBorder="1"/>
    <xf numFmtId="0" fontId="2" fillId="10" borderId="11" xfId="0" applyFont="1" applyFill="1" applyBorder="1"/>
    <xf numFmtId="0" fontId="2" fillId="11" borderId="1" xfId="0" applyFont="1" applyFill="1" applyBorder="1"/>
    <xf numFmtId="0" fontId="2" fillId="11" borderId="2" xfId="0" applyFont="1" applyFill="1" applyBorder="1"/>
    <xf numFmtId="0" fontId="2" fillId="11" borderId="3" xfId="0" applyFont="1" applyFill="1" applyBorder="1"/>
    <xf numFmtId="6" fontId="2" fillId="10" borderId="4" xfId="0" applyNumberFormat="1" applyFont="1" applyFill="1" applyBorder="1"/>
    <xf numFmtId="14" fontId="2" fillId="13" borderId="4" xfId="0" applyNumberFormat="1" applyFont="1" applyFill="1" applyBorder="1"/>
    <xf numFmtId="0" fontId="5" fillId="12" borderId="9" xfId="3" applyFont="1" applyFill="1" applyBorder="1"/>
    <xf numFmtId="0" fontId="0" fillId="12" borderId="14" xfId="0" applyFill="1" applyBorder="1"/>
    <xf numFmtId="0" fontId="5" fillId="14" borderId="39" xfId="3" applyFont="1" applyFill="1" applyBorder="1"/>
    <xf numFmtId="0" fontId="5" fillId="14" borderId="40" xfId="3" applyFont="1" applyFill="1" applyBorder="1"/>
    <xf numFmtId="0" fontId="5" fillId="14" borderId="41" xfId="3" applyFont="1" applyFill="1" applyBorder="1"/>
    <xf numFmtId="0" fontId="5" fillId="14" borderId="42" xfId="3" applyFont="1" applyFill="1" applyBorder="1"/>
    <xf numFmtId="0" fontId="5" fillId="14" borderId="15" xfId="3" applyFont="1" applyFill="1" applyBorder="1"/>
    <xf numFmtId="0" fontId="5" fillId="14" borderId="16" xfId="3" applyFont="1" applyFill="1" applyBorder="1"/>
    <xf numFmtId="0" fontId="5" fillId="14" borderId="32" xfId="3" applyFont="1" applyFill="1" applyBorder="1"/>
    <xf numFmtId="0" fontId="5" fillId="14" borderId="36" xfId="3" applyFont="1" applyFill="1" applyBorder="1"/>
    <xf numFmtId="0" fontId="5" fillId="14" borderId="37" xfId="3" applyFont="1" applyFill="1" applyBorder="1"/>
    <xf numFmtId="0" fontId="5" fillId="14" borderId="38" xfId="3" applyFont="1" applyFill="1" applyBorder="1"/>
    <xf numFmtId="0" fontId="5" fillId="14" borderId="29" xfId="3" applyFont="1" applyFill="1" applyBorder="1"/>
    <xf numFmtId="17" fontId="5" fillId="15" borderId="4" xfId="3" applyNumberFormat="1" applyFont="1" applyFill="1" applyBorder="1"/>
    <xf numFmtId="9" fontId="5" fillId="15" borderId="43" xfId="3" applyNumberFormat="1" applyFont="1" applyFill="1" applyBorder="1"/>
    <xf numFmtId="9" fontId="5" fillId="15" borderId="44" xfId="3" applyNumberFormat="1" applyFont="1" applyFill="1" applyBorder="1"/>
    <xf numFmtId="17" fontId="5" fillId="15" borderId="45" xfId="3" applyNumberFormat="1" applyFont="1" applyFill="1" applyBorder="1"/>
    <xf numFmtId="9" fontId="5" fillId="15" borderId="46" xfId="3" applyNumberFormat="1" applyFont="1" applyFill="1" applyBorder="1"/>
    <xf numFmtId="9" fontId="5" fillId="15" borderId="47" xfId="3" applyNumberFormat="1" applyFont="1" applyFill="1" applyBorder="1"/>
    <xf numFmtId="17" fontId="5" fillId="15" borderId="48" xfId="3" applyNumberFormat="1" applyFont="1" applyFill="1" applyBorder="1"/>
    <xf numFmtId="9" fontId="5" fillId="15" borderId="49" xfId="3" applyNumberFormat="1" applyFont="1" applyFill="1" applyBorder="1"/>
    <xf numFmtId="9" fontId="5" fillId="15" borderId="50" xfId="3" applyNumberFormat="1" applyFont="1" applyFill="1" applyBorder="1"/>
    <xf numFmtId="0" fontId="5" fillId="14" borderId="51" xfId="3" applyFont="1" applyFill="1" applyBorder="1" applyAlignment="1">
      <alignment horizontal="center"/>
    </xf>
    <xf numFmtId="0" fontId="5" fillId="0" borderId="52" xfId="3" applyFont="1" applyBorder="1"/>
    <xf numFmtId="2" fontId="5" fillId="0" borderId="53" xfId="3" applyNumberFormat="1" applyFont="1" applyBorder="1"/>
    <xf numFmtId="2" fontId="5" fillId="0" borderId="54" xfId="3" applyNumberFormat="1" applyFont="1" applyBorder="1"/>
    <xf numFmtId="2" fontId="5" fillId="0" borderId="45" xfId="3" applyNumberFormat="1" applyFont="1" applyBorder="1"/>
    <xf numFmtId="2" fontId="5" fillId="0" borderId="46" xfId="3" applyNumberFormat="1" applyFont="1" applyBorder="1"/>
    <xf numFmtId="2" fontId="5" fillId="0" borderId="47" xfId="3" applyNumberFormat="1" applyFont="1" applyBorder="1"/>
    <xf numFmtId="43" fontId="7" fillId="0" borderId="0" xfId="1" applyNumberFormat="1" applyFont="1"/>
    <xf numFmtId="0" fontId="5" fillId="14" borderId="55" xfId="3" applyFont="1" applyFill="1" applyBorder="1" applyAlignment="1">
      <alignment horizontal="center"/>
    </xf>
    <xf numFmtId="2" fontId="5" fillId="0" borderId="56" xfId="3" applyNumberFormat="1" applyFont="1" applyBorder="1"/>
    <xf numFmtId="0" fontId="5" fillId="0" borderId="56" xfId="3" applyFont="1" applyBorder="1"/>
    <xf numFmtId="0" fontId="5" fillId="14" borderId="57" xfId="3" applyFont="1" applyFill="1" applyBorder="1" applyAlignment="1">
      <alignment horizontal="center"/>
    </xf>
    <xf numFmtId="0" fontId="5" fillId="0" borderId="58" xfId="3" applyFont="1" applyBorder="1"/>
    <xf numFmtId="2" fontId="5" fillId="0" borderId="59" xfId="3" applyNumberFormat="1" applyFont="1" applyBorder="1"/>
    <xf numFmtId="2" fontId="5" fillId="0" borderId="60" xfId="3" applyNumberFormat="1" applyFont="1" applyBorder="1"/>
    <xf numFmtId="2" fontId="5" fillId="0" borderId="61" xfId="3" applyNumberFormat="1" applyFont="1" applyBorder="1"/>
    <xf numFmtId="17" fontId="5" fillId="15" borderId="62" xfId="3" applyNumberFormat="1" applyFont="1" applyFill="1" applyBorder="1"/>
    <xf numFmtId="9" fontId="5" fillId="15" borderId="63" xfId="3" applyNumberFormat="1" applyFont="1" applyFill="1" applyBorder="1"/>
    <xf numFmtId="9" fontId="5" fillId="15" borderId="64" xfId="3" applyNumberFormat="1" applyFont="1" applyFill="1" applyBorder="1"/>
    <xf numFmtId="17" fontId="5" fillId="15" borderId="65" xfId="3" applyNumberFormat="1" applyFont="1" applyFill="1" applyBorder="1"/>
    <xf numFmtId="0" fontId="5" fillId="0" borderId="66" xfId="3" applyFont="1" applyFill="1" applyBorder="1"/>
    <xf numFmtId="1" fontId="5" fillId="0" borderId="67" xfId="3" applyNumberFormat="1" applyFont="1" applyBorder="1"/>
    <xf numFmtId="1" fontId="2" fillId="0" borderId="68" xfId="0" applyNumberFormat="1" applyFont="1" applyBorder="1"/>
    <xf numFmtId="1" fontId="5" fillId="0" borderId="69" xfId="3" applyNumberFormat="1" applyFont="1" applyBorder="1"/>
    <xf numFmtId="1" fontId="5" fillId="0" borderId="70" xfId="3" applyNumberFormat="1" applyFont="1" applyBorder="1"/>
    <xf numFmtId="0" fontId="5" fillId="0" borderId="71" xfId="3" applyFont="1" applyBorder="1"/>
    <xf numFmtId="0" fontId="5" fillId="0" borderId="72" xfId="3" applyFont="1" applyFill="1" applyBorder="1"/>
    <xf numFmtId="0" fontId="8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17" fontId="5" fillId="15" borderId="73" xfId="3" applyNumberFormat="1" applyFont="1" applyFill="1" applyBorder="1"/>
    <xf numFmtId="9" fontId="5" fillId="15" borderId="74" xfId="3" applyNumberFormat="1" applyFont="1" applyFill="1" applyBorder="1"/>
    <xf numFmtId="9" fontId="5" fillId="15" borderId="75" xfId="3" applyNumberFormat="1" applyFont="1" applyFill="1" applyBorder="1"/>
    <xf numFmtId="17" fontId="2" fillId="15" borderId="76" xfId="0" applyNumberFormat="1" applyFont="1" applyFill="1" applyBorder="1"/>
    <xf numFmtId="9" fontId="2" fillId="15" borderId="52" xfId="0" applyNumberFormat="1" applyFont="1" applyFill="1" applyBorder="1"/>
    <xf numFmtId="9" fontId="2" fillId="15" borderId="77" xfId="0" applyNumberFormat="1" applyFont="1" applyFill="1" applyBorder="1"/>
    <xf numFmtId="0" fontId="5" fillId="0" borderId="59" xfId="3" applyFont="1" applyBorder="1"/>
    <xf numFmtId="2" fontId="2" fillId="0" borderId="72" xfId="0" applyNumberFormat="1" applyFont="1" applyBorder="1"/>
    <xf numFmtId="2" fontId="2" fillId="0" borderId="58" xfId="0" applyNumberFormat="1" applyFont="1" applyBorder="1"/>
    <xf numFmtId="2" fontId="2" fillId="0" borderId="78" xfId="0" applyNumberFormat="1" applyFont="1" applyBorder="1"/>
    <xf numFmtId="0" fontId="5" fillId="0" borderId="0" xfId="3" applyFont="1" applyFill="1" applyBorder="1" applyAlignment="1">
      <alignment horizontal="left"/>
    </xf>
    <xf numFmtId="0" fontId="3" fillId="0" borderId="0" xfId="3" applyFont="1" applyFill="1" applyBorder="1" applyAlignment="1">
      <alignment horizontal="left"/>
    </xf>
    <xf numFmtId="0" fontId="7" fillId="16" borderId="1" xfId="3" applyFont="1" applyFill="1" applyBorder="1"/>
    <xf numFmtId="0" fontId="3" fillId="16" borderId="2" xfId="3" applyFill="1" applyBorder="1"/>
    <xf numFmtId="0" fontId="3" fillId="16" borderId="3" xfId="3" applyFill="1" applyBorder="1"/>
    <xf numFmtId="0" fontId="7" fillId="17" borderId="4" xfId="3" applyFont="1" applyFill="1" applyBorder="1"/>
    <xf numFmtId="6" fontId="7" fillId="17" borderId="3" xfId="3" applyNumberFormat="1" applyFont="1" applyFill="1" applyBorder="1"/>
    <xf numFmtId="14" fontId="7" fillId="17" borderId="1" xfId="3" applyNumberFormat="1" applyFont="1" applyFill="1" applyBorder="1"/>
    <xf numFmtId="14" fontId="7" fillId="17" borderId="2" xfId="3" applyNumberFormat="1" applyFont="1" applyFill="1" applyBorder="1"/>
    <xf numFmtId="6" fontId="0" fillId="13" borderId="4" xfId="0" applyNumberFormat="1" applyFill="1" applyBorder="1"/>
    <xf numFmtId="0" fontId="7" fillId="0" borderId="0" xfId="3" applyFont="1" applyFill="1" applyBorder="1"/>
    <xf numFmtId="0" fontId="3" fillId="0" borderId="0" xfId="3" applyFill="1" applyBorder="1"/>
    <xf numFmtId="6" fontId="7" fillId="0" borderId="0" xfId="3" applyNumberFormat="1" applyFont="1" applyFill="1" applyBorder="1"/>
    <xf numFmtId="14" fontId="7" fillId="0" borderId="0" xfId="3" applyNumberFormat="1" applyFont="1" applyFill="1" applyBorder="1"/>
    <xf numFmtId="0" fontId="3" fillId="0" borderId="0" xfId="3" applyFill="1"/>
    <xf numFmtId="0" fontId="5" fillId="3" borderId="1" xfId="3" applyFont="1" applyFill="1" applyBorder="1"/>
    <xf numFmtId="0" fontId="5" fillId="3" borderId="2" xfId="3" applyFont="1" applyFill="1" applyBorder="1"/>
    <xf numFmtId="0" fontId="5" fillId="3" borderId="3" xfId="3" applyFont="1" applyFill="1" applyBorder="1"/>
    <xf numFmtId="165" fontId="5" fillId="8" borderId="1" xfId="3" applyNumberFormat="1" applyFont="1" applyFill="1" applyBorder="1"/>
    <xf numFmtId="165" fontId="5" fillId="8" borderId="3" xfId="3" applyNumberFormat="1" applyFont="1" applyFill="1" applyBorder="1"/>
    <xf numFmtId="165" fontId="5" fillId="8" borderId="2" xfId="3" applyNumberFormat="1" applyFont="1" applyFill="1" applyBorder="1"/>
    <xf numFmtId="165" fontId="5" fillId="8" borderId="20" xfId="3" applyNumberFormat="1" applyFont="1" applyFill="1" applyBorder="1"/>
    <xf numFmtId="165" fontId="5" fillId="8" borderId="30" xfId="3" applyNumberFormat="1" applyFont="1" applyFill="1" applyBorder="1"/>
    <xf numFmtId="165" fontId="5" fillId="8" borderId="21" xfId="3" applyNumberFormat="1" applyFont="1" applyFill="1" applyBorder="1"/>
    <xf numFmtId="0" fontId="5" fillId="3" borderId="4" xfId="3" applyFont="1" applyFill="1" applyBorder="1"/>
    <xf numFmtId="0" fontId="9" fillId="0" borderId="0" xfId="3" applyFont="1"/>
    <xf numFmtId="0" fontId="10" fillId="0" borderId="0" xfId="3" applyFont="1"/>
    <xf numFmtId="166" fontId="11" fillId="0" borderId="0" xfId="3" applyNumberFormat="1" applyFont="1"/>
    <xf numFmtId="14" fontId="5" fillId="18" borderId="17" xfId="3" applyNumberFormat="1" applyFont="1" applyFill="1" applyBorder="1"/>
    <xf numFmtId="14" fontId="5" fillId="18" borderId="32" xfId="3" applyNumberFormat="1" applyFont="1" applyFill="1" applyBorder="1"/>
    <xf numFmtId="0" fontId="5" fillId="19" borderId="11" xfId="3" applyFont="1" applyFill="1" applyBorder="1" applyAlignment="1">
      <alignment horizontal="center"/>
    </xf>
    <xf numFmtId="9" fontId="13" fillId="19" borderId="79" xfId="3" applyNumberFormat="1" applyFont="1" applyFill="1" applyBorder="1"/>
    <xf numFmtId="9" fontId="13" fillId="19" borderId="11" xfId="3" applyNumberFormat="1" applyFont="1" applyFill="1" applyBorder="1"/>
    <xf numFmtId="17" fontId="3" fillId="0" borderId="0" xfId="3" applyNumberFormat="1" applyFill="1" applyBorder="1"/>
    <xf numFmtId="0" fontId="5" fillId="19" borderId="80" xfId="3" applyFont="1" applyFill="1" applyBorder="1" applyAlignment="1">
      <alignment horizontal="center"/>
    </xf>
    <xf numFmtId="167" fontId="13" fillId="0" borderId="82" xfId="3" applyNumberFormat="1" applyFont="1" applyFill="1" applyBorder="1"/>
    <xf numFmtId="167" fontId="2" fillId="0" borderId="83" xfId="0" applyNumberFormat="1" applyFont="1" applyBorder="1"/>
    <xf numFmtId="0" fontId="5" fillId="19" borderId="4" xfId="3" applyFont="1" applyFill="1" applyBorder="1" applyAlignment="1">
      <alignment horizontal="center"/>
    </xf>
    <xf numFmtId="0" fontId="7" fillId="0" borderId="0" xfId="3" applyFont="1"/>
    <xf numFmtId="0" fontId="5" fillId="19" borderId="12" xfId="3" applyFont="1" applyFill="1" applyBorder="1" applyAlignment="1">
      <alignment horizontal="center"/>
    </xf>
    <xf numFmtId="0" fontId="7" fillId="15" borderId="1" xfId="3" applyFont="1" applyFill="1" applyBorder="1"/>
    <xf numFmtId="0" fontId="3" fillId="15" borderId="3" xfId="3" applyFill="1" applyBorder="1"/>
    <xf numFmtId="14" fontId="7" fillId="15" borderId="4" xfId="3" applyNumberFormat="1" applyFont="1" applyFill="1" applyBorder="1"/>
    <xf numFmtId="0" fontId="3" fillId="16" borderId="10" xfId="3" applyFill="1" applyBorder="1"/>
    <xf numFmtId="6" fontId="7" fillId="13" borderId="3" xfId="3" applyNumberFormat="1" applyFont="1" applyFill="1" applyBorder="1"/>
    <xf numFmtId="0" fontId="15" fillId="0" borderId="0" xfId="0" applyFont="1"/>
    <xf numFmtId="0" fontId="16" fillId="0" borderId="87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>
      <alignment horizontal="left"/>
    </xf>
    <xf numFmtId="0" fontId="16" fillId="15" borderId="4" xfId="0" applyFont="1" applyFill="1" applyBorder="1" applyAlignment="1">
      <alignment horizontal="center" vertical="center"/>
    </xf>
    <xf numFmtId="14" fontId="16" fillId="15" borderId="4" xfId="0" applyNumberFormat="1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20" borderId="11" xfId="0" applyFont="1" applyFill="1" applyBorder="1" applyAlignment="1">
      <alignment horizontal="center"/>
    </xf>
    <xf numFmtId="0" fontId="16" fillId="15" borderId="87" xfId="0" applyFont="1" applyFill="1" applyBorder="1" applyAlignment="1">
      <alignment horizontal="center"/>
    </xf>
    <xf numFmtId="4" fontId="16" fillId="0" borderId="88" xfId="0" applyNumberFormat="1" applyFont="1" applyBorder="1"/>
    <xf numFmtId="0" fontId="16" fillId="20" borderId="12" xfId="0" applyFont="1" applyFill="1" applyBorder="1" applyAlignment="1">
      <alignment horizontal="center"/>
    </xf>
    <xf numFmtId="0" fontId="16" fillId="15" borderId="89" xfId="0" applyFont="1" applyFill="1" applyBorder="1" applyAlignment="1">
      <alignment horizontal="center"/>
    </xf>
    <xf numFmtId="4" fontId="16" fillId="0" borderId="90" xfId="0" applyNumberFormat="1" applyFont="1" applyBorder="1"/>
    <xf numFmtId="0" fontId="16" fillId="20" borderId="91" xfId="0" applyFont="1" applyFill="1" applyBorder="1" applyAlignment="1">
      <alignment horizontal="center"/>
    </xf>
    <xf numFmtId="0" fontId="16" fillId="15" borderId="92" xfId="0" applyFont="1" applyFill="1" applyBorder="1" applyAlignment="1">
      <alignment horizontal="center"/>
    </xf>
    <xf numFmtId="4" fontId="16" fillId="0" borderId="93" xfId="0" applyNumberFormat="1" applyFont="1" applyBorder="1"/>
    <xf numFmtId="0" fontId="16" fillId="20" borderId="94" xfId="0" applyFont="1" applyFill="1" applyBorder="1" applyAlignment="1">
      <alignment horizontal="center"/>
    </xf>
    <xf numFmtId="0" fontId="16" fillId="15" borderId="95" xfId="0" applyFont="1" applyFill="1" applyBorder="1" applyAlignment="1">
      <alignment horizontal="center"/>
    </xf>
    <xf numFmtId="0" fontId="16" fillId="15" borderId="96" xfId="0" applyFont="1" applyFill="1" applyBorder="1" applyAlignment="1">
      <alignment horizontal="center"/>
    </xf>
    <xf numFmtId="0" fontId="16" fillId="20" borderId="13" xfId="0" applyFont="1" applyFill="1" applyBorder="1" applyAlignment="1">
      <alignment horizontal="center"/>
    </xf>
    <xf numFmtId="0" fontId="16" fillId="15" borderId="97" xfId="0" applyFont="1" applyFill="1" applyBorder="1" applyAlignment="1">
      <alignment horizontal="center"/>
    </xf>
    <xf numFmtId="4" fontId="16" fillId="0" borderId="98" xfId="0" applyNumberFormat="1" applyFont="1" applyBorder="1"/>
    <xf numFmtId="0" fontId="16" fillId="0" borderId="0" xfId="0" applyFont="1" applyBorder="1" applyAlignment="1">
      <alignment horizontal="center"/>
    </xf>
    <xf numFmtId="2" fontId="16" fillId="0" borderId="0" xfId="0" applyNumberFormat="1" applyFont="1"/>
    <xf numFmtId="0" fontId="16" fillId="20" borderId="99" xfId="0" applyFont="1" applyFill="1" applyBorder="1" applyAlignment="1"/>
    <xf numFmtId="0" fontId="16" fillId="20" borderId="100" xfId="0" applyFont="1" applyFill="1" applyBorder="1" applyAlignment="1">
      <alignment horizontal="center"/>
    </xf>
    <xf numFmtId="4" fontId="16" fillId="0" borderId="101" xfId="0" applyNumberFormat="1" applyFont="1" applyFill="1" applyBorder="1"/>
    <xf numFmtId="4" fontId="16" fillId="0" borderId="102" xfId="0" applyNumberFormat="1" applyFont="1" applyFill="1" applyBorder="1"/>
    <xf numFmtId="0" fontId="3" fillId="0" borderId="0" xfId="4"/>
    <xf numFmtId="0" fontId="17" fillId="19" borderId="15" xfId="4" applyFont="1" applyFill="1" applyBorder="1"/>
    <xf numFmtId="0" fontId="17" fillId="19" borderId="16" xfId="4" applyFont="1" applyFill="1" applyBorder="1"/>
    <xf numFmtId="0" fontId="17" fillId="19" borderId="32" xfId="4" applyFont="1" applyFill="1" applyBorder="1"/>
    <xf numFmtId="0" fontId="17" fillId="19" borderId="20" xfId="4" applyFont="1" applyFill="1" applyBorder="1"/>
    <xf numFmtId="0" fontId="17" fillId="19" borderId="21" xfId="4" applyFont="1" applyFill="1" applyBorder="1"/>
    <xf numFmtId="0" fontId="17" fillId="19" borderId="30" xfId="4" applyFont="1" applyFill="1" applyBorder="1"/>
    <xf numFmtId="0" fontId="17" fillId="0" borderId="0" xfId="4" applyFont="1" applyBorder="1"/>
    <xf numFmtId="0" fontId="17" fillId="0" borderId="0" xfId="4" applyFont="1"/>
    <xf numFmtId="0" fontId="17" fillId="19" borderId="36" xfId="4" applyFont="1" applyFill="1" applyBorder="1"/>
    <xf numFmtId="0" fontId="17" fillId="19" borderId="37" xfId="4" applyFont="1" applyFill="1" applyBorder="1"/>
    <xf numFmtId="0" fontId="17" fillId="19" borderId="38" xfId="4" applyFont="1" applyFill="1" applyBorder="1"/>
    <xf numFmtId="0" fontId="17" fillId="0" borderId="17" xfId="4" applyFont="1" applyBorder="1"/>
    <xf numFmtId="0" fontId="17" fillId="0" borderId="16" xfId="4" applyFont="1" applyBorder="1"/>
    <xf numFmtId="0" fontId="17" fillId="0" borderId="32" xfId="4" applyFont="1" applyBorder="1"/>
    <xf numFmtId="0" fontId="17" fillId="0" borderId="5" xfId="4" applyFont="1" applyBorder="1"/>
    <xf numFmtId="0" fontId="17" fillId="0" borderId="40" xfId="4" applyFont="1" applyBorder="1"/>
    <xf numFmtId="0" fontId="17" fillId="0" borderId="6" xfId="4" applyFont="1" applyBorder="1"/>
    <xf numFmtId="0" fontId="17" fillId="0" borderId="21" xfId="4" applyFont="1" applyBorder="1"/>
    <xf numFmtId="0" fontId="17" fillId="0" borderId="30" xfId="4" applyFont="1" applyBorder="1"/>
    <xf numFmtId="0" fontId="17" fillId="0" borderId="7" xfId="4" applyFont="1" applyBorder="1"/>
    <xf numFmtId="0" fontId="17" fillId="0" borderId="8" xfId="4" applyFont="1" applyBorder="1"/>
    <xf numFmtId="0" fontId="17" fillId="0" borderId="11" xfId="4" applyFont="1" applyBorder="1"/>
    <xf numFmtId="0" fontId="17" fillId="0" borderId="37" xfId="4" applyFont="1" applyBorder="1"/>
    <xf numFmtId="0" fontId="17" fillId="0" borderId="106" xfId="4" applyFont="1" applyBorder="1"/>
    <xf numFmtId="0" fontId="17" fillId="0" borderId="107" xfId="4" applyFont="1" applyBorder="1"/>
    <xf numFmtId="0" fontId="17" fillId="0" borderId="12" xfId="4" applyFont="1" applyBorder="1"/>
    <xf numFmtId="0" fontId="17" fillId="0" borderId="32" xfId="4" applyFont="1" applyBorder="1" applyAlignment="1">
      <alignment horizontal="center"/>
    </xf>
    <xf numFmtId="0" fontId="17" fillId="0" borderId="17" xfId="4" applyFont="1" applyBorder="1" applyAlignment="1">
      <alignment horizontal="center"/>
    </xf>
    <xf numFmtId="1" fontId="17" fillId="0" borderId="109" xfId="4" applyNumberFormat="1" applyFont="1" applyBorder="1" applyAlignment="1">
      <alignment horizontal="center" vertical="center"/>
    </xf>
    <xf numFmtId="1" fontId="17" fillId="0" borderId="55" xfId="4" applyNumberFormat="1" applyFont="1" applyBorder="1" applyAlignment="1">
      <alignment horizontal="center" vertical="center"/>
    </xf>
    <xf numFmtId="1" fontId="17" fillId="0" borderId="111" xfId="4" applyNumberFormat="1" applyFont="1" applyBorder="1" applyAlignment="1">
      <alignment horizontal="center" vertical="center"/>
    </xf>
    <xf numFmtId="1" fontId="17" fillId="0" borderId="28" xfId="4" applyNumberFormat="1" applyFont="1" applyBorder="1" applyAlignment="1">
      <alignment horizontal="center" vertical="center"/>
    </xf>
    <xf numFmtId="1" fontId="17" fillId="0" borderId="57" xfId="4" applyNumberFormat="1" applyFont="1" applyBorder="1" applyAlignment="1">
      <alignment horizontal="center" vertical="center"/>
    </xf>
    <xf numFmtId="1" fontId="17" fillId="0" borderId="35" xfId="4" applyNumberFormat="1" applyFont="1" applyBorder="1" applyAlignment="1">
      <alignment horizontal="center" vertical="center"/>
    </xf>
    <xf numFmtId="1" fontId="17" fillId="0" borderId="0" xfId="4" applyNumberFormat="1" applyFont="1" applyFill="1" applyBorder="1" applyAlignment="1">
      <alignment horizontal="center" vertical="center"/>
    </xf>
    <xf numFmtId="0" fontId="17" fillId="19" borderId="36" xfId="4" applyFont="1" applyFill="1" applyBorder="1" applyAlignment="1">
      <alignment horizontal="center"/>
    </xf>
    <xf numFmtId="0" fontId="17" fillId="19" borderId="37" xfId="4" applyFont="1" applyFill="1" applyBorder="1" applyAlignment="1">
      <alignment horizontal="center"/>
    </xf>
    <xf numFmtId="0" fontId="17" fillId="19" borderId="38" xfId="4" applyFont="1" applyFill="1" applyBorder="1" applyAlignment="1">
      <alignment horizontal="center"/>
    </xf>
    <xf numFmtId="0" fontId="18" fillId="0" borderId="5" xfId="4" applyFont="1" applyBorder="1"/>
    <xf numFmtId="0" fontId="18" fillId="0" borderId="40" xfId="4" applyFont="1" applyBorder="1"/>
    <xf numFmtId="0" fontId="18" fillId="0" borderId="23" xfId="4" applyFont="1" applyBorder="1"/>
    <xf numFmtId="0" fontId="18" fillId="0" borderId="104" xfId="4" applyFont="1" applyBorder="1" applyAlignment="1">
      <alignment horizontal="center"/>
    </xf>
    <xf numFmtId="0" fontId="18" fillId="0" borderId="105" xfId="4" applyFont="1" applyBorder="1" applyAlignment="1">
      <alignment horizontal="center"/>
    </xf>
    <xf numFmtId="0" fontId="18" fillId="0" borderId="29" xfId="4" applyFont="1" applyBorder="1"/>
    <xf numFmtId="0" fontId="18" fillId="0" borderId="21" xfId="4" applyFont="1" applyBorder="1"/>
    <xf numFmtId="0" fontId="18" fillId="0" borderId="30" xfId="4" applyFont="1" applyBorder="1"/>
    <xf numFmtId="14" fontId="18" fillId="0" borderId="19" xfId="4" applyNumberFormat="1" applyFont="1" applyBorder="1" applyAlignment="1">
      <alignment horizontal="center"/>
    </xf>
    <xf numFmtId="14" fontId="18" fillId="0" borderId="108" xfId="4" applyNumberFormat="1" applyFont="1" applyBorder="1" applyAlignment="1">
      <alignment horizontal="center"/>
    </xf>
    <xf numFmtId="0" fontId="18" fillId="0" borderId="109" xfId="4" applyFont="1" applyBorder="1"/>
    <xf numFmtId="0" fontId="18" fillId="0" borderId="110" xfId="4" applyFont="1" applyBorder="1"/>
    <xf numFmtId="165" fontId="19" fillId="0" borderId="4" xfId="4" applyNumberFormat="1" applyFont="1" applyBorder="1"/>
    <xf numFmtId="0" fontId="18" fillId="0" borderId="55" xfId="4" applyFont="1" applyBorder="1"/>
    <xf numFmtId="0" fontId="18" fillId="0" borderId="67" xfId="4" applyFont="1" applyBorder="1"/>
    <xf numFmtId="164" fontId="19" fillId="0" borderId="4" xfId="4" applyNumberFormat="1" applyFont="1" applyBorder="1"/>
    <xf numFmtId="0" fontId="18" fillId="0" borderId="9" xfId="4" applyFont="1" applyBorder="1"/>
    <xf numFmtId="0" fontId="18" fillId="0" borderId="14" xfId="4" applyFont="1" applyBorder="1"/>
    <xf numFmtId="0" fontId="18" fillId="0" borderId="1" xfId="4" applyFont="1" applyBorder="1"/>
    <xf numFmtId="0" fontId="18" fillId="0" borderId="2" xfId="4" applyFont="1" applyBorder="1"/>
    <xf numFmtId="0" fontId="18" fillId="0" borderId="3" xfId="4" applyFont="1" applyBorder="1"/>
    <xf numFmtId="14" fontId="18" fillId="0" borderId="39" xfId="4" applyNumberFormat="1" applyFont="1" applyBorder="1"/>
    <xf numFmtId="14" fontId="18" fillId="0" borderId="4" xfId="4" applyNumberFormat="1" applyFont="1" applyBorder="1"/>
    <xf numFmtId="164" fontId="18" fillId="0" borderId="112" xfId="4" applyNumberFormat="1" applyFont="1" applyBorder="1"/>
    <xf numFmtId="164" fontId="18" fillId="0" borderId="13" xfId="4" applyNumberFormat="1" applyFont="1" applyBorder="1"/>
    <xf numFmtId="0" fontId="17" fillId="0" borderId="39" xfId="4" applyFont="1" applyBorder="1"/>
    <xf numFmtId="0" fontId="17" fillId="0" borderId="41" xfId="4" applyFont="1" applyBorder="1"/>
    <xf numFmtId="0" fontId="17" fillId="0" borderId="42" xfId="4" applyFont="1" applyBorder="1"/>
    <xf numFmtId="0" fontId="17" fillId="0" borderId="31" xfId="4" applyFont="1" applyBorder="1"/>
    <xf numFmtId="14" fontId="17" fillId="0" borderId="38" xfId="4" applyNumberFormat="1" applyFont="1" applyBorder="1" applyAlignment="1">
      <alignment horizontal="center"/>
    </xf>
    <xf numFmtId="0" fontId="0" fillId="0" borderId="0" xfId="0" applyBorder="1"/>
    <xf numFmtId="14" fontId="17" fillId="0" borderId="36" xfId="4" applyNumberFormat="1" applyFont="1" applyBorder="1" applyAlignment="1">
      <alignment horizontal="center"/>
    </xf>
    <xf numFmtId="0" fontId="17" fillId="0" borderId="29" xfId="4" applyFont="1" applyBorder="1"/>
    <xf numFmtId="0" fontId="17" fillId="0" borderId="113" xfId="4" applyFont="1" applyBorder="1" applyAlignment="1">
      <alignment horizontal="center"/>
    </xf>
    <xf numFmtId="0" fontId="17" fillId="0" borderId="114" xfId="4" applyFont="1" applyBorder="1"/>
    <xf numFmtId="0" fontId="20" fillId="0" borderId="4" xfId="4" applyFont="1" applyBorder="1"/>
    <xf numFmtId="168" fontId="20" fillId="0" borderId="25" xfId="4" applyNumberFormat="1" applyFont="1" applyBorder="1"/>
    <xf numFmtId="0" fontId="17" fillId="0" borderId="9" xfId="4" applyFont="1" applyBorder="1"/>
    <xf numFmtId="0" fontId="17" fillId="0" borderId="14" xfId="4" applyFont="1" applyBorder="1"/>
    <xf numFmtId="168" fontId="20" fillId="0" borderId="4" xfId="4" applyNumberFormat="1" applyFont="1" applyBorder="1"/>
    <xf numFmtId="0" fontId="21" fillId="19" borderId="1" xfId="4" applyFont="1" applyFill="1" applyBorder="1"/>
    <xf numFmtId="0" fontId="22" fillId="19" borderId="2" xfId="3" applyFont="1" applyFill="1" applyBorder="1"/>
    <xf numFmtId="0" fontId="22" fillId="19" borderId="3" xfId="3" applyFont="1" applyFill="1" applyBorder="1"/>
    <xf numFmtId="0" fontId="5" fillId="0" borderId="5" xfId="3" applyFont="1" applyFill="1" applyBorder="1"/>
    <xf numFmtId="0" fontId="0" fillId="0" borderId="40" xfId="0" applyFill="1" applyBorder="1"/>
    <xf numFmtId="165" fontId="5" fillId="0" borderId="11" xfId="3" applyNumberFormat="1" applyFont="1" applyFill="1" applyBorder="1"/>
    <xf numFmtId="0" fontId="0" fillId="12" borderId="10" xfId="0" applyFill="1" applyBorder="1"/>
    <xf numFmtId="164" fontId="5" fillId="8" borderId="13" xfId="3" applyNumberFormat="1" applyFont="1" applyFill="1" applyBorder="1"/>
    <xf numFmtId="14" fontId="2" fillId="13" borderId="13" xfId="0" applyNumberFormat="1" applyFont="1" applyFill="1" applyBorder="1"/>
    <xf numFmtId="164" fontId="6" fillId="13" borderId="10" xfId="0" applyNumberFormat="1" applyFont="1" applyFill="1" applyBorder="1"/>
    <xf numFmtId="14" fontId="2" fillId="10" borderId="4" xfId="0" applyNumberFormat="1" applyFont="1" applyFill="1" applyBorder="1"/>
    <xf numFmtId="0" fontId="0" fillId="22" borderId="2" xfId="0" applyFill="1" applyBorder="1"/>
    <xf numFmtId="14" fontId="2" fillId="22" borderId="2" xfId="0" applyNumberFormat="1" applyFont="1" applyFill="1" applyBorder="1"/>
    <xf numFmtId="6" fontId="2" fillId="22" borderId="2" xfId="0" applyNumberFormat="1" applyFont="1" applyFill="1" applyBorder="1"/>
    <xf numFmtId="14" fontId="7" fillId="22" borderId="4" xfId="3" applyNumberFormat="1" applyFont="1" applyFill="1" applyBorder="1"/>
    <xf numFmtId="0" fontId="0" fillId="22" borderId="1" xfId="0" applyFill="1" applyBorder="1"/>
    <xf numFmtId="14" fontId="7" fillId="22" borderId="3" xfId="3" applyNumberFormat="1" applyFont="1" applyFill="1" applyBorder="1"/>
    <xf numFmtId="0" fontId="5" fillId="18" borderId="17" xfId="3" applyFont="1" applyFill="1" applyBorder="1" applyAlignment="1">
      <alignment horizontal="center" vertical="center"/>
    </xf>
    <xf numFmtId="6" fontId="2" fillId="13" borderId="4" xfId="0" applyNumberFormat="1" applyFont="1" applyFill="1" applyBorder="1"/>
    <xf numFmtId="167" fontId="14" fillId="0" borderId="81" xfId="3" applyNumberFormat="1" applyFont="1" applyFill="1" applyBorder="1" applyAlignment="1">
      <alignment horizontal="right"/>
    </xf>
    <xf numFmtId="167" fontId="5" fillId="0" borderId="53" xfId="3" applyNumberFormat="1" applyFont="1" applyBorder="1" applyAlignment="1">
      <alignment horizontal="right"/>
    </xf>
    <xf numFmtId="167" fontId="5" fillId="0" borderId="84" xfId="3" applyNumberFormat="1" applyFont="1" applyBorder="1" applyAlignment="1">
      <alignment horizontal="right"/>
    </xf>
    <xf numFmtId="167" fontId="5" fillId="0" borderId="85" xfId="3" applyNumberFormat="1" applyFont="1" applyBorder="1" applyAlignment="1">
      <alignment horizontal="right"/>
    </xf>
    <xf numFmtId="167" fontId="2" fillId="0" borderId="86" xfId="2" applyNumberFormat="1" applyFont="1" applyBorder="1" applyAlignment="1">
      <alignment horizontal="right"/>
    </xf>
    <xf numFmtId="17" fontId="12" fillId="19" borderId="23" xfId="3" applyNumberFormat="1" applyFont="1" applyFill="1" applyBorder="1" applyAlignment="1">
      <alignment horizontal="center" vertical="center"/>
    </xf>
    <xf numFmtId="0" fontId="20" fillId="23" borderId="5" xfId="4" applyFont="1" applyFill="1" applyBorder="1"/>
    <xf numFmtId="0" fontId="17" fillId="23" borderId="40" xfId="4" applyFont="1" applyFill="1" applyBorder="1"/>
    <xf numFmtId="169" fontId="17" fillId="23" borderId="4" xfId="2" applyNumberFormat="1" applyFont="1" applyFill="1" applyBorder="1"/>
    <xf numFmtId="0" fontId="19" fillId="23" borderId="1" xfId="4" applyFont="1" applyFill="1" applyBorder="1"/>
    <xf numFmtId="0" fontId="18" fillId="23" borderId="2" xfId="4" applyFont="1" applyFill="1" applyBorder="1"/>
    <xf numFmtId="0" fontId="18" fillId="23" borderId="3" xfId="4" applyFont="1" applyFill="1" applyBorder="1"/>
    <xf numFmtId="44" fontId="18" fillId="23" borderId="4" xfId="2" applyFont="1" applyFill="1" applyBorder="1"/>
    <xf numFmtId="14" fontId="17" fillId="0" borderId="0" xfId="4" applyNumberFormat="1" applyFont="1" applyBorder="1" applyAlignment="1">
      <alignment horizontal="center"/>
    </xf>
    <xf numFmtId="0" fontId="17" fillId="0" borderId="0" xfId="4" applyFont="1" applyBorder="1" applyAlignment="1">
      <alignment horizontal="center"/>
    </xf>
    <xf numFmtId="168" fontId="20" fillId="0" borderId="0" xfId="3" applyNumberFormat="1" applyFont="1" applyBorder="1"/>
    <xf numFmtId="0" fontId="20" fillId="0" borderId="0" xfId="3" applyFont="1" applyBorder="1"/>
    <xf numFmtId="0" fontId="18" fillId="0" borderId="0" xfId="4" applyFont="1" applyBorder="1" applyAlignment="1">
      <alignment horizontal="center"/>
    </xf>
    <xf numFmtId="14" fontId="18" fillId="0" borderId="0" xfId="4" applyNumberFormat="1" applyFont="1" applyBorder="1" applyAlignment="1">
      <alignment horizontal="center"/>
    </xf>
    <xf numFmtId="165" fontId="19" fillId="0" borderId="0" xfId="3" applyNumberFormat="1" applyFont="1" applyBorder="1"/>
    <xf numFmtId="14" fontId="18" fillId="0" borderId="0" xfId="3" applyNumberFormat="1" applyFont="1" applyBorder="1"/>
    <xf numFmtId="164" fontId="7" fillId="0" borderId="0" xfId="3" applyNumberFormat="1" applyFont="1" applyBorder="1"/>
    <xf numFmtId="0" fontId="23" fillId="23" borderId="3" xfId="4" applyFont="1" applyFill="1" applyBorder="1"/>
    <xf numFmtId="0" fontId="23" fillId="23" borderId="3" xfId="3" applyFont="1" applyFill="1" applyBorder="1"/>
    <xf numFmtId="165" fontId="19" fillId="0" borderId="115" xfId="4" applyNumberFormat="1" applyFont="1" applyBorder="1"/>
    <xf numFmtId="164" fontId="19" fillId="23" borderId="115" xfId="4" applyNumberFormat="1" applyFont="1" applyFill="1" applyBorder="1"/>
    <xf numFmtId="164" fontId="17" fillId="0" borderId="0" xfId="3" applyNumberFormat="1" applyFont="1" applyBorder="1"/>
    <xf numFmtId="164" fontId="17" fillId="0" borderId="1" xfId="4" applyNumberFormat="1" applyFont="1" applyBorder="1" applyAlignment="1">
      <alignment horizontal="center" vertical="center"/>
    </xf>
    <xf numFmtId="14" fontId="17" fillId="0" borderId="12" xfId="4" applyNumberFormat="1" applyFont="1" applyBorder="1" applyAlignment="1">
      <alignment horizontal="center"/>
    </xf>
    <xf numFmtId="164" fontId="17" fillId="0" borderId="111" xfId="4" applyNumberFormat="1" applyFont="1" applyBorder="1" applyAlignment="1">
      <alignment horizontal="center" vertical="center"/>
    </xf>
    <xf numFmtId="164" fontId="17" fillId="0" borderId="116" xfId="4" applyNumberFormat="1" applyFont="1" applyBorder="1" applyAlignment="1">
      <alignment horizontal="center" vertical="center"/>
    </xf>
    <xf numFmtId="0" fontId="17" fillId="0" borderId="12" xfId="4" applyFont="1" applyBorder="1" applyAlignment="1">
      <alignment horizontal="center"/>
    </xf>
    <xf numFmtId="0" fontId="17" fillId="0" borderId="1" xfId="4" applyFont="1" applyBorder="1"/>
    <xf numFmtId="0" fontId="17" fillId="0" borderId="2" xfId="4" applyFont="1" applyBorder="1"/>
    <xf numFmtId="0" fontId="17" fillId="0" borderId="3" xfId="4" applyFont="1" applyBorder="1"/>
    <xf numFmtId="1" fontId="17" fillId="0" borderId="1" xfId="4" applyNumberFormat="1" applyFont="1" applyBorder="1" applyAlignment="1">
      <alignment horizontal="center" vertical="center"/>
    </xf>
    <xf numFmtId="0" fontId="17" fillId="0" borderId="19" xfId="4" applyFont="1" applyBorder="1"/>
    <xf numFmtId="0" fontId="17" fillId="0" borderId="26" xfId="4" applyFont="1" applyBorder="1"/>
    <xf numFmtId="0" fontId="17" fillId="0" borderId="117" xfId="4" applyFont="1" applyBorder="1"/>
    <xf numFmtId="0" fontId="17" fillId="0" borderId="118" xfId="4" applyFont="1" applyBorder="1"/>
    <xf numFmtId="0" fontId="17" fillId="0" borderId="2" xfId="4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20" fillId="0" borderId="0" xfId="4" applyFont="1" applyBorder="1"/>
    <xf numFmtId="168" fontId="20" fillId="0" borderId="0" xfId="4" applyNumberFormat="1" applyFont="1" applyBorder="1"/>
    <xf numFmtId="168" fontId="20" fillId="0" borderId="11" xfId="4" applyNumberFormat="1" applyFont="1" applyBorder="1"/>
    <xf numFmtId="0" fontId="0" fillId="13" borderId="2" xfId="0" applyFill="1" applyBorder="1"/>
    <xf numFmtId="0" fontId="0" fillId="13" borderId="3" xfId="0" applyFill="1" applyBorder="1"/>
    <xf numFmtId="0" fontId="2" fillId="13" borderId="1" xfId="0" applyFont="1" applyFill="1" applyBorder="1"/>
    <xf numFmtId="0" fontId="2" fillId="24" borderId="123" xfId="0" applyFont="1" applyFill="1" applyBorder="1"/>
    <xf numFmtId="0" fontId="2" fillId="24" borderId="122" xfId="0" applyFont="1" applyFill="1" applyBorder="1"/>
    <xf numFmtId="0" fontId="2" fillId="24" borderId="124" xfId="0" applyFont="1" applyFill="1" applyBorder="1"/>
    <xf numFmtId="0" fontId="2" fillId="24" borderId="121" xfId="0" applyFont="1" applyFill="1" applyBorder="1"/>
    <xf numFmtId="0" fontId="2" fillId="24" borderId="119" xfId="0" applyFont="1" applyFill="1" applyBorder="1"/>
    <xf numFmtId="0" fontId="2" fillId="24" borderId="120" xfId="0" applyFont="1" applyFill="1" applyBorder="1"/>
    <xf numFmtId="0" fontId="2" fillId="24" borderId="9" xfId="0" applyFont="1" applyFill="1" applyBorder="1"/>
    <xf numFmtId="0" fontId="2" fillId="24" borderId="14" xfId="0" applyFont="1" applyFill="1" applyBorder="1"/>
    <xf numFmtId="0" fontId="2" fillId="24" borderId="10" xfId="0" applyFont="1" applyFill="1" applyBorder="1"/>
    <xf numFmtId="0" fontId="2" fillId="13" borderId="124" xfId="0" applyFont="1" applyFill="1" applyBorder="1"/>
    <xf numFmtId="170" fontId="2" fillId="13" borderId="120" xfId="2" applyNumberFormat="1" applyFont="1" applyFill="1" applyBorder="1"/>
    <xf numFmtId="0" fontId="2" fillId="13" borderId="10" xfId="0" applyFont="1" applyFill="1" applyBorder="1"/>
    <xf numFmtId="0" fontId="17" fillId="13" borderId="1" xfId="4" applyFont="1" applyFill="1" applyBorder="1"/>
    <xf numFmtId="168" fontId="24" fillId="13" borderId="2" xfId="4" applyNumberFormat="1" applyFont="1" applyFill="1" applyBorder="1"/>
    <xf numFmtId="168" fontId="24" fillId="13" borderId="3" xfId="4" applyNumberFormat="1" applyFont="1" applyFill="1" applyBorder="1"/>
    <xf numFmtId="0" fontId="24" fillId="13" borderId="2" xfId="4" applyFont="1" applyFill="1" applyBorder="1"/>
    <xf numFmtId="168" fontId="24" fillId="0" borderId="0" xfId="4" applyNumberFormat="1" applyFont="1" applyFill="1" applyBorder="1"/>
    <xf numFmtId="4" fontId="16" fillId="0" borderId="125" xfId="0" applyNumberFormat="1" applyFont="1" applyBorder="1"/>
    <xf numFmtId="0" fontId="16" fillId="15" borderId="126" xfId="0" applyFont="1" applyFill="1" applyBorder="1" applyAlignment="1">
      <alignment horizontal="center"/>
    </xf>
    <xf numFmtId="4" fontId="16" fillId="0" borderId="127" xfId="0" applyNumberFormat="1" applyFont="1" applyBorder="1"/>
    <xf numFmtId="4" fontId="16" fillId="0" borderId="128" xfId="0" applyNumberFormat="1" applyFont="1" applyBorder="1"/>
    <xf numFmtId="4" fontId="16" fillId="0" borderId="129" xfId="0" applyNumberFormat="1" applyFont="1" applyBorder="1"/>
    <xf numFmtId="4" fontId="16" fillId="0" borderId="103" xfId="0" applyNumberFormat="1" applyFont="1" applyFill="1" applyBorder="1"/>
    <xf numFmtId="0" fontId="16" fillId="20" borderId="121" xfId="0" applyFont="1" applyFill="1" applyBorder="1" applyAlignment="1"/>
    <xf numFmtId="0" fontId="16" fillId="20" borderId="120" xfId="0" applyFont="1" applyFill="1" applyBorder="1" applyAlignment="1">
      <alignment horizontal="center"/>
    </xf>
    <xf numFmtId="4" fontId="16" fillId="0" borderId="66" xfId="0" applyNumberFormat="1" applyFont="1" applyFill="1" applyBorder="1"/>
    <xf numFmtId="0" fontId="16" fillId="21" borderId="121" xfId="0" applyFont="1" applyFill="1" applyBorder="1" applyAlignment="1"/>
    <xf numFmtId="0" fontId="16" fillId="21" borderId="120" xfId="0" applyFont="1" applyFill="1" applyBorder="1" applyAlignment="1">
      <alignment horizontal="center"/>
    </xf>
    <xf numFmtId="0" fontId="16" fillId="20" borderId="130" xfId="0" applyFont="1" applyFill="1" applyBorder="1" applyAlignment="1"/>
    <xf numFmtId="0" fontId="16" fillId="20" borderId="131" xfId="0" applyFont="1" applyFill="1" applyBorder="1" applyAlignment="1">
      <alignment horizontal="center"/>
    </xf>
    <xf numFmtId="4" fontId="16" fillId="0" borderId="72" xfId="0" applyNumberFormat="1" applyFont="1" applyFill="1" applyBorder="1"/>
    <xf numFmtId="4" fontId="16" fillId="0" borderId="132" xfId="0" applyNumberFormat="1" applyFont="1" applyFill="1" applyBorder="1"/>
    <xf numFmtId="4" fontId="16" fillId="0" borderId="133" xfId="0" applyNumberFormat="1" applyFont="1" applyFill="1" applyBorder="1"/>
    <xf numFmtId="0" fontId="0" fillId="0" borderId="0" xfId="0" applyAlignment="1">
      <alignment vertical="center" wrapText="1"/>
    </xf>
    <xf numFmtId="0" fontId="0" fillId="13" borderId="1" xfId="0" applyFill="1" applyBorder="1"/>
    <xf numFmtId="0" fontId="25" fillId="13" borderId="2" xfId="0" applyFont="1" applyFill="1" applyBorder="1" applyAlignment="1">
      <alignment horizontal="center"/>
    </xf>
    <xf numFmtId="0" fontId="25" fillId="13" borderId="2" xfId="0" applyFont="1" applyFill="1" applyBorder="1"/>
    <xf numFmtId="0" fontId="25" fillId="13" borderId="3" xfId="0" applyFont="1" applyFill="1" applyBorder="1"/>
    <xf numFmtId="0" fontId="0" fillId="13" borderId="6" xfId="0" applyFill="1" applyBorder="1"/>
    <xf numFmtId="0" fontId="27" fillId="25" borderId="13" xfId="0" applyFont="1" applyFill="1" applyBorder="1" applyAlignment="1">
      <alignment horizontal="center" vertical="center"/>
    </xf>
    <xf numFmtId="0" fontId="27" fillId="25" borderId="10" xfId="0" applyFont="1" applyFill="1" applyBorder="1" applyAlignment="1">
      <alignment horizontal="center" vertical="center" wrapText="1"/>
    </xf>
    <xf numFmtId="0" fontId="0" fillId="25" borderId="1" xfId="0" applyFill="1" applyBorder="1"/>
    <xf numFmtId="0" fontId="0" fillId="25" borderId="2" xfId="0" applyFill="1" applyBorder="1"/>
    <xf numFmtId="0" fontId="0" fillId="25" borderId="3" xfId="0" applyFill="1" applyBorder="1"/>
    <xf numFmtId="0" fontId="0" fillId="25" borderId="9" xfId="0" applyFill="1" applyBorder="1"/>
    <xf numFmtId="0" fontId="0" fillId="25" borderId="14" xfId="0" applyFill="1" applyBorder="1"/>
    <xf numFmtId="0" fontId="0" fillId="25" borderId="10" xfId="0" applyFill="1" applyBorder="1"/>
    <xf numFmtId="0" fontId="27" fillId="25" borderId="13" xfId="0" applyFont="1" applyFill="1" applyBorder="1" applyAlignment="1">
      <alignment vertical="center"/>
    </xf>
    <xf numFmtId="8" fontId="27" fillId="26" borderId="10" xfId="0" applyNumberFormat="1" applyFont="1" applyFill="1" applyBorder="1" applyAlignment="1">
      <alignment horizontal="right" vertical="center"/>
    </xf>
    <xf numFmtId="0" fontId="25" fillId="13" borderId="1" xfId="0" applyFont="1" applyFill="1" applyBorder="1"/>
    <xf numFmtId="0" fontId="26" fillId="13" borderId="5" xfId="0" applyFont="1" applyFill="1" applyBorder="1" applyAlignment="1">
      <alignment horizontal="center" vertical="center"/>
    </xf>
    <xf numFmtId="0" fontId="26" fillId="13" borderId="40" xfId="0" applyFont="1" applyFill="1" applyBorder="1" applyAlignment="1">
      <alignment horizontal="center" vertical="center"/>
    </xf>
    <xf numFmtId="0" fontId="26" fillId="13" borderId="135" xfId="0" applyFont="1" applyFill="1" applyBorder="1" applyAlignment="1">
      <alignment horizontal="center" vertical="center"/>
    </xf>
    <xf numFmtId="0" fontId="26" fillId="13" borderId="136" xfId="0" applyFont="1" applyFill="1" applyBorder="1" applyAlignment="1">
      <alignment horizontal="center" vertical="center"/>
    </xf>
    <xf numFmtId="0" fontId="26" fillId="13" borderId="134" xfId="0" applyFont="1" applyFill="1" applyBorder="1" applyAlignment="1">
      <alignment horizontal="center" vertical="center"/>
    </xf>
    <xf numFmtId="0" fontId="26" fillId="13" borderId="137" xfId="0" applyFont="1" applyFill="1" applyBorder="1" applyAlignment="1">
      <alignment horizontal="center" vertical="center"/>
    </xf>
  </cellXfs>
  <cellStyles count="5">
    <cellStyle name="Excel Built-in Normal" xfId="3"/>
    <cellStyle name="Excel Built-in Normal 1" xfId="4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2247.7DA6764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600075</xdr:colOff>
      <xdr:row>17</xdr:row>
      <xdr:rowOff>171450</xdr:rowOff>
    </xdr:to>
    <xdr:pic>
      <xdr:nvPicPr>
        <xdr:cNvPr id="4" name="Imagen 2" descr="cid:image001.png@01D32247.7DA6764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172075" cy="3409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N37" sqref="N37"/>
    </sheetView>
  </sheetViews>
  <sheetFormatPr baseColWidth="10" defaultRowHeight="15" x14ac:dyDescent="0.25"/>
  <sheetData>
    <row r="1" spans="1:12" ht="18.75" x14ac:dyDescent="0.3">
      <c r="A1" s="2" t="s">
        <v>116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.75" thickBo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5.75" thickBot="1" x14ac:dyDescent="0.3">
      <c r="A3" s="4"/>
      <c r="B3" s="5"/>
      <c r="C3" s="6"/>
      <c r="D3" s="7"/>
      <c r="E3" s="8"/>
      <c r="F3" s="8"/>
      <c r="G3" s="7"/>
      <c r="H3" s="8"/>
      <c r="I3" s="8"/>
      <c r="J3" s="7"/>
    </row>
    <row r="4" spans="1:12" x14ac:dyDescent="0.25">
      <c r="A4" s="9" t="s">
        <v>8</v>
      </c>
      <c r="B4" s="10"/>
      <c r="C4" s="11" t="s">
        <v>4</v>
      </c>
      <c r="D4" s="7"/>
      <c r="E4" s="12" t="s">
        <v>9</v>
      </c>
      <c r="F4" s="13"/>
      <c r="G4" s="7"/>
      <c r="H4" s="12" t="s">
        <v>10</v>
      </c>
      <c r="I4" s="13"/>
      <c r="J4" s="7"/>
      <c r="K4" s="14" t="s">
        <v>9</v>
      </c>
      <c r="L4" s="15"/>
    </row>
    <row r="5" spans="1:12" ht="15.75" thickBot="1" x14ac:dyDescent="0.3">
      <c r="A5" s="16">
        <v>40299</v>
      </c>
      <c r="B5" s="17"/>
      <c r="C5" s="18"/>
      <c r="D5" s="7"/>
      <c r="E5" s="19" t="s">
        <v>11</v>
      </c>
      <c r="F5" s="20"/>
      <c r="G5" s="7"/>
      <c r="H5" s="21" t="s">
        <v>114</v>
      </c>
      <c r="I5" s="20"/>
      <c r="J5" s="7"/>
      <c r="K5" s="22" t="s">
        <v>115</v>
      </c>
      <c r="L5" s="23"/>
    </row>
    <row r="6" spans="1:12" ht="15.75" thickBot="1" x14ac:dyDescent="0.3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15.75" thickBot="1" x14ac:dyDescent="0.3">
      <c r="A7" s="24"/>
      <c r="B7" s="25"/>
      <c r="C7" s="26" t="s">
        <v>12</v>
      </c>
      <c r="D7" s="3"/>
      <c r="E7" s="27">
        <v>15309</v>
      </c>
      <c r="F7" s="28"/>
      <c r="G7" s="29"/>
      <c r="H7" s="27">
        <f>E7*10/100+E7</f>
        <v>16839.900000000001</v>
      </c>
      <c r="I7" s="28"/>
      <c r="J7" s="29"/>
      <c r="K7" s="30">
        <f>E7*20/100+E7</f>
        <v>18370.8</v>
      </c>
    </row>
    <row r="8" spans="1:12" ht="15.75" thickBot="1" x14ac:dyDescent="0.3">
      <c r="A8" s="31">
        <v>2</v>
      </c>
      <c r="B8" s="32"/>
      <c r="C8" s="33" t="s">
        <v>5</v>
      </c>
      <c r="D8" s="3"/>
      <c r="E8" s="34">
        <v>20667</v>
      </c>
      <c r="F8" s="28"/>
      <c r="G8" s="29"/>
      <c r="H8" s="27">
        <f t="shared" ref="H8:H18" si="0">E8*10/100+E8</f>
        <v>22733.7</v>
      </c>
      <c r="I8" s="28"/>
      <c r="J8" s="29"/>
      <c r="K8" s="30">
        <f t="shared" ref="K8:K18" si="1">E8*20/100+E8</f>
        <v>24800.400000000001</v>
      </c>
    </row>
    <row r="9" spans="1:12" ht="15.75" thickBot="1" x14ac:dyDescent="0.3">
      <c r="A9" s="35"/>
      <c r="B9" s="36"/>
      <c r="C9" s="33" t="s">
        <v>6</v>
      </c>
      <c r="D9" s="3"/>
      <c r="E9" s="34">
        <v>18984</v>
      </c>
      <c r="F9" s="28"/>
      <c r="G9" s="29"/>
      <c r="H9" s="27">
        <f t="shared" si="0"/>
        <v>20882.400000000001</v>
      </c>
      <c r="I9" s="28"/>
      <c r="J9" s="29"/>
      <c r="K9" s="30">
        <f t="shared" si="1"/>
        <v>22780.799999999999</v>
      </c>
    </row>
    <row r="10" spans="1:12" ht="15.75" thickBot="1" x14ac:dyDescent="0.3">
      <c r="A10" s="37"/>
      <c r="B10" s="38"/>
      <c r="C10" s="33" t="s">
        <v>12</v>
      </c>
      <c r="D10" s="3"/>
      <c r="E10" s="34">
        <v>16378</v>
      </c>
      <c r="F10" s="28"/>
      <c r="G10" s="29"/>
      <c r="H10" s="27">
        <f t="shared" si="0"/>
        <v>18015.8</v>
      </c>
      <c r="I10" s="28"/>
      <c r="J10" s="29"/>
      <c r="K10" s="30">
        <f t="shared" si="1"/>
        <v>19653.599999999999</v>
      </c>
    </row>
    <row r="11" spans="1:12" ht="15.75" thickBot="1" x14ac:dyDescent="0.3">
      <c r="A11" s="31">
        <v>3</v>
      </c>
      <c r="B11" s="32"/>
      <c r="C11" s="33" t="s">
        <v>5</v>
      </c>
      <c r="D11" s="3"/>
      <c r="E11" s="34">
        <v>22110</v>
      </c>
      <c r="F11" s="28"/>
      <c r="G11" s="29"/>
      <c r="H11" s="27">
        <f t="shared" si="0"/>
        <v>24321</v>
      </c>
      <c r="I11" s="28"/>
      <c r="J11" s="29"/>
      <c r="K11" s="30">
        <f t="shared" si="1"/>
        <v>26532</v>
      </c>
    </row>
    <row r="12" spans="1:12" ht="15.75" thickBot="1" x14ac:dyDescent="0.3">
      <c r="A12" s="35"/>
      <c r="B12" s="36"/>
      <c r="C12" s="33" t="s">
        <v>6</v>
      </c>
      <c r="D12" s="3"/>
      <c r="E12" s="34">
        <v>20308</v>
      </c>
      <c r="F12" s="28"/>
      <c r="G12" s="29"/>
      <c r="H12" s="27">
        <f t="shared" si="0"/>
        <v>22338.799999999999</v>
      </c>
      <c r="I12" s="28"/>
      <c r="J12" s="29"/>
      <c r="K12" s="30">
        <f t="shared" si="1"/>
        <v>24369.599999999999</v>
      </c>
    </row>
    <row r="13" spans="1:12" ht="15.75" thickBot="1" x14ac:dyDescent="0.3">
      <c r="A13" s="37"/>
      <c r="B13" s="38"/>
      <c r="C13" s="33" t="s">
        <v>12</v>
      </c>
      <c r="D13" s="3"/>
      <c r="E13" s="34">
        <v>17605</v>
      </c>
      <c r="F13" s="28"/>
      <c r="G13" s="29"/>
      <c r="H13" s="27">
        <f t="shared" si="0"/>
        <v>19365.5</v>
      </c>
      <c r="I13" s="28"/>
      <c r="J13" s="29"/>
      <c r="K13" s="30">
        <f t="shared" si="1"/>
        <v>21126</v>
      </c>
    </row>
    <row r="14" spans="1:12" ht="15.75" thickBot="1" x14ac:dyDescent="0.3">
      <c r="A14" s="31">
        <v>4</v>
      </c>
      <c r="B14" s="32"/>
      <c r="C14" s="33" t="s">
        <v>5</v>
      </c>
      <c r="D14" s="3"/>
      <c r="E14" s="34">
        <v>23767</v>
      </c>
      <c r="F14" s="28"/>
      <c r="G14" s="29"/>
      <c r="H14" s="27">
        <f t="shared" si="0"/>
        <v>26143.7</v>
      </c>
      <c r="I14" s="28"/>
      <c r="J14" s="29"/>
      <c r="K14" s="30">
        <f t="shared" si="1"/>
        <v>28520.400000000001</v>
      </c>
    </row>
    <row r="15" spans="1:12" ht="15.75" thickBot="1" x14ac:dyDescent="0.3">
      <c r="A15" s="35"/>
      <c r="B15" s="36"/>
      <c r="C15" s="33" t="s">
        <v>6</v>
      </c>
      <c r="D15" s="3"/>
      <c r="E15" s="34">
        <v>21830</v>
      </c>
      <c r="F15" s="28"/>
      <c r="G15" s="29"/>
      <c r="H15" s="27">
        <f t="shared" si="0"/>
        <v>24013</v>
      </c>
      <c r="I15" s="28"/>
      <c r="J15" s="29"/>
      <c r="K15" s="30">
        <f t="shared" si="1"/>
        <v>26196</v>
      </c>
    </row>
    <row r="16" spans="1:12" ht="15.75" thickBot="1" x14ac:dyDescent="0.3">
      <c r="A16" s="37"/>
      <c r="B16" s="38"/>
      <c r="C16" s="33" t="s">
        <v>12</v>
      </c>
      <c r="D16" s="3"/>
      <c r="E16" s="34">
        <v>18834</v>
      </c>
      <c r="F16" s="28"/>
      <c r="G16" s="29"/>
      <c r="H16" s="27">
        <f t="shared" si="0"/>
        <v>20717.400000000001</v>
      </c>
      <c r="I16" s="28"/>
      <c r="J16" s="29"/>
      <c r="K16" s="30">
        <f t="shared" si="1"/>
        <v>22600.799999999999</v>
      </c>
    </row>
    <row r="17" spans="1:12" ht="15.75" thickBot="1" x14ac:dyDescent="0.3">
      <c r="A17" s="31">
        <v>5</v>
      </c>
      <c r="B17" s="32"/>
      <c r="C17" s="33" t="s">
        <v>5</v>
      </c>
      <c r="D17" s="3"/>
      <c r="E17" s="34">
        <v>25426</v>
      </c>
      <c r="F17" s="28"/>
      <c r="G17" s="29"/>
      <c r="H17" s="27">
        <f t="shared" si="0"/>
        <v>27968.6</v>
      </c>
      <c r="I17" s="28"/>
      <c r="J17" s="29"/>
      <c r="K17" s="30">
        <f t="shared" si="1"/>
        <v>30511.200000000001</v>
      </c>
    </row>
    <row r="18" spans="1:12" ht="15.75" thickBot="1" x14ac:dyDescent="0.3">
      <c r="A18" s="39"/>
      <c r="B18" s="40"/>
      <c r="C18" s="41" t="s">
        <v>6</v>
      </c>
      <c r="D18" s="3"/>
      <c r="E18" s="42">
        <v>23354</v>
      </c>
      <c r="F18" s="28"/>
      <c r="G18" s="29"/>
      <c r="H18" s="27">
        <f t="shared" si="0"/>
        <v>25689.4</v>
      </c>
      <c r="I18" s="28"/>
      <c r="J18" s="29"/>
      <c r="K18" s="30">
        <f t="shared" si="1"/>
        <v>28024.799999999999</v>
      </c>
    </row>
    <row r="19" spans="1:12" ht="15.75" thickBot="1" x14ac:dyDescent="0.3">
      <c r="A19" s="43"/>
      <c r="B19" s="43"/>
      <c r="C19" s="43"/>
      <c r="D19" s="3"/>
      <c r="E19" s="29"/>
      <c r="F19" s="29"/>
      <c r="G19" s="29"/>
      <c r="H19" s="29"/>
      <c r="I19" s="29"/>
      <c r="J19" s="29"/>
      <c r="K19" s="29"/>
      <c r="L19" s="29"/>
    </row>
    <row r="20" spans="1:12" ht="15.75" thickBot="1" x14ac:dyDescent="0.3">
      <c r="A20" s="44" t="s">
        <v>118</v>
      </c>
      <c r="B20" s="45"/>
      <c r="C20" s="45"/>
      <c r="D20" s="45"/>
      <c r="E20" s="46">
        <v>163.77000000000001</v>
      </c>
      <c r="F20" s="28"/>
      <c r="G20" s="29"/>
      <c r="H20" s="46">
        <f>E20*10/100+E20</f>
        <v>180.14700000000002</v>
      </c>
      <c r="I20" s="28"/>
      <c r="J20" s="29"/>
      <c r="K20" s="47">
        <f>E20*20/100+E20</f>
        <v>196.524</v>
      </c>
    </row>
    <row r="21" spans="1:12" ht="15.75" thickBot="1" x14ac:dyDescent="0.3">
      <c r="A21" s="7"/>
      <c r="B21" s="7"/>
      <c r="C21" s="7"/>
      <c r="D21" s="7"/>
      <c r="E21" s="48"/>
      <c r="F21" s="49"/>
      <c r="G21" s="29"/>
      <c r="H21" s="50"/>
      <c r="I21" s="49"/>
      <c r="J21" s="29"/>
      <c r="K21" s="50"/>
    </row>
    <row r="22" spans="1:12" ht="15.75" thickBot="1" x14ac:dyDescent="0.3">
      <c r="A22" s="4" t="s">
        <v>13</v>
      </c>
      <c r="B22" s="5"/>
      <c r="C22" s="5"/>
      <c r="D22" s="38"/>
      <c r="E22" s="51">
        <v>1796.12</v>
      </c>
      <c r="F22" s="28"/>
      <c r="G22" s="29"/>
      <c r="H22" s="52">
        <f>E22*10/100+E22</f>
        <v>1975.732</v>
      </c>
      <c r="I22" s="28"/>
      <c r="J22" s="29"/>
      <c r="K22" s="47">
        <f>E22*20/100+E22</f>
        <v>2155.3440000000001</v>
      </c>
    </row>
    <row r="23" spans="1:12" ht="15.75" thickBot="1" x14ac:dyDescent="0.3">
      <c r="A23" s="44" t="s">
        <v>14</v>
      </c>
      <c r="B23" s="45"/>
      <c r="C23" s="45"/>
      <c r="D23" s="53"/>
      <c r="E23" s="54">
        <v>1122.58</v>
      </c>
      <c r="F23" s="28"/>
      <c r="G23" s="29"/>
      <c r="H23" s="52">
        <f t="shared" ref="H23:H24" si="2">E23*10/100+E23</f>
        <v>1234.838</v>
      </c>
      <c r="I23" s="28"/>
      <c r="J23" s="29"/>
      <c r="K23" s="47">
        <f t="shared" ref="K23:K24" si="3">E23*20/100+E23</f>
        <v>1347.096</v>
      </c>
    </row>
    <row r="24" spans="1:12" ht="15.75" thickBot="1" x14ac:dyDescent="0.3">
      <c r="A24" s="55" t="s">
        <v>15</v>
      </c>
      <c r="B24" s="17"/>
      <c r="C24" s="17"/>
      <c r="D24" s="36"/>
      <c r="E24" s="56">
        <v>4561.0600000000004</v>
      </c>
      <c r="F24" s="28"/>
      <c r="G24" s="29"/>
      <c r="H24" s="52">
        <f t="shared" si="2"/>
        <v>5017.1660000000002</v>
      </c>
      <c r="I24" s="28"/>
      <c r="J24" s="29"/>
      <c r="K24" s="47">
        <f t="shared" si="3"/>
        <v>5473.2720000000008</v>
      </c>
    </row>
    <row r="25" spans="1:12" ht="15.75" thickBot="1" x14ac:dyDescent="0.3">
      <c r="E25" s="58"/>
      <c r="G25" s="57"/>
      <c r="H25" s="1"/>
      <c r="J25" s="58" t="s">
        <v>119</v>
      </c>
      <c r="K25" s="284"/>
    </row>
    <row r="26" spans="1:12" ht="15.75" thickBot="1" x14ac:dyDescent="0.3">
      <c r="A26" s="59" t="s">
        <v>16</v>
      </c>
      <c r="B26" s="60"/>
      <c r="C26" s="60"/>
      <c r="D26" s="61"/>
      <c r="E26" s="62">
        <v>247</v>
      </c>
      <c r="F26" s="290"/>
      <c r="G26" s="291"/>
      <c r="H26" s="292"/>
      <c r="I26" s="290"/>
      <c r="J26" s="289">
        <v>42948</v>
      </c>
      <c r="K26" s="52">
        <f>E26*10/100+E26</f>
        <v>271.7</v>
      </c>
    </row>
    <row r="27" spans="1:12" ht="15.75" thickBot="1" x14ac:dyDescent="0.3">
      <c r="A27" s="64" t="s">
        <v>117</v>
      </c>
      <c r="B27" s="65"/>
      <c r="C27" s="65"/>
      <c r="D27" s="285"/>
      <c r="E27" s="286">
        <v>20000</v>
      </c>
      <c r="J27" s="287">
        <v>43009</v>
      </c>
      <c r="K27" s="288">
        <f>E26*20/100+E26</f>
        <v>296.39999999999998</v>
      </c>
    </row>
    <row r="28" spans="1:12" x14ac:dyDescent="0.25">
      <c r="A28" s="282"/>
      <c r="B28" s="283"/>
      <c r="C28" s="283"/>
      <c r="D28" s="283"/>
      <c r="E28" s="28"/>
    </row>
    <row r="29" spans="1:12" x14ac:dyDescent="0.25">
      <c r="A29" s="8"/>
      <c r="B29" s="1"/>
      <c r="C29" s="1"/>
      <c r="D29" s="1"/>
      <c r="E29" s="2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topLeftCell="A13" workbookViewId="0">
      <selection activeCell="P19" sqref="P19"/>
    </sheetView>
  </sheetViews>
  <sheetFormatPr baseColWidth="10" defaultRowHeight="15" x14ac:dyDescent="0.25"/>
  <sheetData>
    <row r="1" spans="1:15" ht="18.75" x14ac:dyDescent="0.3">
      <c r="A1" s="2" t="s">
        <v>120</v>
      </c>
      <c r="B1" s="3"/>
      <c r="C1" s="3"/>
      <c r="D1" s="3"/>
      <c r="E1" s="3"/>
      <c r="F1" s="3"/>
      <c r="G1" s="3"/>
      <c r="H1" s="3"/>
      <c r="I1" s="3"/>
    </row>
    <row r="2" spans="1:15" ht="15.75" thickBot="1" x14ac:dyDescent="0.3"/>
    <row r="3" spans="1:15" ht="15.75" thickBot="1" x14ac:dyDescent="0.3">
      <c r="A3" s="66"/>
      <c r="B3" s="67" t="s">
        <v>17</v>
      </c>
      <c r="C3" s="68"/>
      <c r="D3" s="69"/>
      <c r="F3" s="7"/>
      <c r="G3" s="70" t="s">
        <v>18</v>
      </c>
      <c r="H3" s="71"/>
      <c r="I3" s="72"/>
      <c r="K3" s="7"/>
      <c r="L3" s="73" t="s">
        <v>19</v>
      </c>
      <c r="M3" s="74"/>
      <c r="N3" s="75"/>
      <c r="O3" s="3"/>
    </row>
    <row r="4" spans="1:15" ht="15.75" thickBot="1" x14ac:dyDescent="0.3">
      <c r="A4" s="76" t="s">
        <v>20</v>
      </c>
      <c r="B4" s="77">
        <v>42583</v>
      </c>
      <c r="C4" s="78">
        <v>0.1</v>
      </c>
      <c r="D4" s="79">
        <v>0.2</v>
      </c>
      <c r="F4" s="7"/>
      <c r="G4" s="80">
        <v>42583</v>
      </c>
      <c r="H4" s="81">
        <v>0.1</v>
      </c>
      <c r="I4" s="82">
        <v>0.2</v>
      </c>
      <c r="K4" s="7"/>
      <c r="L4" s="83">
        <v>42583</v>
      </c>
      <c r="M4" s="84">
        <v>0.1</v>
      </c>
      <c r="N4" s="85">
        <v>0.2</v>
      </c>
      <c r="O4" s="3"/>
    </row>
    <row r="5" spans="1:15" x14ac:dyDescent="0.25">
      <c r="A5" s="86">
        <v>7</v>
      </c>
      <c r="B5" s="87">
        <v>21906.05</v>
      </c>
      <c r="C5" s="88">
        <f>B5*10/100+B5</f>
        <v>24096.654999999999</v>
      </c>
      <c r="D5" s="89">
        <f>B5*20/100+B5</f>
        <v>26287.26</v>
      </c>
      <c r="G5" s="90">
        <f>B5*35/100</f>
        <v>7667.1175000000003</v>
      </c>
      <c r="H5" s="91">
        <f>C5*35/100</f>
        <v>8433.8292499999989</v>
      </c>
      <c r="I5" s="92">
        <f>D5*35/100</f>
        <v>9200.5409999999993</v>
      </c>
      <c r="K5" s="7"/>
      <c r="L5" s="90">
        <f>B5*25/100</f>
        <v>5476.5124999999998</v>
      </c>
      <c r="M5" s="91">
        <f>C5*25/100</f>
        <v>6024.1637499999997</v>
      </c>
      <c r="N5" s="92">
        <f>D5*25/100</f>
        <v>6571.8149999999996</v>
      </c>
      <c r="O5" s="93"/>
    </row>
    <row r="6" spans="1:15" x14ac:dyDescent="0.25">
      <c r="A6" s="94">
        <v>8</v>
      </c>
      <c r="B6" s="95">
        <v>23549.01</v>
      </c>
      <c r="C6" s="88">
        <f t="shared" ref="C6:C11" si="0">B6*10/100+B6</f>
        <v>25903.911</v>
      </c>
      <c r="D6" s="89">
        <f t="shared" ref="D6:D11" si="1">B6*20/100+B6</f>
        <v>28258.811999999998</v>
      </c>
      <c r="G6" s="90">
        <f t="shared" ref="G6:I11" si="2">B6*35/100</f>
        <v>8242.1535000000003</v>
      </c>
      <c r="H6" s="91">
        <f t="shared" si="2"/>
        <v>9066.3688500000007</v>
      </c>
      <c r="I6" s="92">
        <f t="shared" si="2"/>
        <v>9890.5841999999993</v>
      </c>
      <c r="K6" s="7"/>
      <c r="L6" s="90">
        <f t="shared" ref="L6:N11" si="3">B6*25/100</f>
        <v>5887.2524999999996</v>
      </c>
      <c r="M6" s="91">
        <f t="shared" si="3"/>
        <v>6475.97775</v>
      </c>
      <c r="N6" s="92">
        <f t="shared" si="3"/>
        <v>7064.7029999999995</v>
      </c>
      <c r="O6" s="93"/>
    </row>
    <row r="7" spans="1:15" x14ac:dyDescent="0.25">
      <c r="A7" s="94">
        <v>9</v>
      </c>
      <c r="B7" s="96">
        <v>25315.19</v>
      </c>
      <c r="C7" s="88">
        <f t="shared" si="0"/>
        <v>27846.708999999999</v>
      </c>
      <c r="D7" s="89">
        <f t="shared" si="1"/>
        <v>30378.227999999999</v>
      </c>
      <c r="G7" s="90">
        <f t="shared" si="2"/>
        <v>8860.316499999999</v>
      </c>
      <c r="H7" s="91">
        <f t="shared" si="2"/>
        <v>9746.3481499999998</v>
      </c>
      <c r="I7" s="92">
        <f t="shared" si="2"/>
        <v>10632.379800000001</v>
      </c>
      <c r="K7" s="7"/>
      <c r="L7" s="90">
        <f t="shared" si="3"/>
        <v>6328.7974999999997</v>
      </c>
      <c r="M7" s="91">
        <f t="shared" si="3"/>
        <v>6961.6772499999997</v>
      </c>
      <c r="N7" s="92">
        <f t="shared" si="3"/>
        <v>7594.5569999999998</v>
      </c>
      <c r="O7" s="93"/>
    </row>
    <row r="8" spans="1:15" x14ac:dyDescent="0.25">
      <c r="A8" s="94">
        <v>10</v>
      </c>
      <c r="B8" s="96">
        <v>27214.959999999999</v>
      </c>
      <c r="C8" s="88">
        <f t="shared" si="0"/>
        <v>29936.455999999998</v>
      </c>
      <c r="D8" s="89">
        <f t="shared" si="1"/>
        <v>32657.951999999997</v>
      </c>
      <c r="G8" s="90">
        <f t="shared" si="2"/>
        <v>9525.235999999999</v>
      </c>
      <c r="H8" s="91">
        <f t="shared" si="2"/>
        <v>10477.759599999999</v>
      </c>
      <c r="I8" s="92">
        <f t="shared" si="2"/>
        <v>11430.283199999998</v>
      </c>
      <c r="K8" s="7"/>
      <c r="L8" s="90">
        <f t="shared" si="3"/>
        <v>6803.74</v>
      </c>
      <c r="M8" s="91">
        <f t="shared" si="3"/>
        <v>7484.1139999999987</v>
      </c>
      <c r="N8" s="92">
        <f t="shared" si="3"/>
        <v>8164.4879999999994</v>
      </c>
      <c r="O8" s="93"/>
    </row>
    <row r="9" spans="1:15" x14ac:dyDescent="0.25">
      <c r="A9" s="94">
        <v>11</v>
      </c>
      <c r="B9" s="96">
        <v>29255.919999999998</v>
      </c>
      <c r="C9" s="88">
        <f t="shared" si="0"/>
        <v>32181.511999999999</v>
      </c>
      <c r="D9" s="89">
        <f t="shared" si="1"/>
        <v>35107.103999999999</v>
      </c>
      <c r="G9" s="90">
        <f t="shared" si="2"/>
        <v>10239.572</v>
      </c>
      <c r="H9" s="91">
        <f t="shared" si="2"/>
        <v>11263.529199999999</v>
      </c>
      <c r="I9" s="92">
        <f t="shared" si="2"/>
        <v>12287.4864</v>
      </c>
      <c r="K9" s="7"/>
      <c r="L9" s="90">
        <f t="shared" si="3"/>
        <v>7313.98</v>
      </c>
      <c r="M9" s="91">
        <f t="shared" si="3"/>
        <v>8045.3779999999997</v>
      </c>
      <c r="N9" s="92">
        <f t="shared" si="3"/>
        <v>8776.7759999999998</v>
      </c>
      <c r="O9" s="93"/>
    </row>
    <row r="10" spans="1:15" x14ac:dyDescent="0.25">
      <c r="A10" s="94">
        <v>12</v>
      </c>
      <c r="B10" s="96">
        <v>31450.52</v>
      </c>
      <c r="C10" s="88">
        <f t="shared" si="0"/>
        <v>34595.572</v>
      </c>
      <c r="D10" s="89">
        <f t="shared" si="1"/>
        <v>37740.624000000003</v>
      </c>
      <c r="G10" s="90">
        <f t="shared" si="2"/>
        <v>11007.681999999999</v>
      </c>
      <c r="H10" s="91">
        <f t="shared" si="2"/>
        <v>12108.450199999999</v>
      </c>
      <c r="I10" s="92">
        <f t="shared" si="2"/>
        <v>13209.218400000002</v>
      </c>
      <c r="K10" s="7"/>
      <c r="L10" s="90">
        <f t="shared" si="3"/>
        <v>7862.63</v>
      </c>
      <c r="M10" s="91">
        <f t="shared" si="3"/>
        <v>8648.893</v>
      </c>
      <c r="N10" s="92">
        <f t="shared" si="3"/>
        <v>9435.1560000000009</v>
      </c>
      <c r="O10" s="93"/>
    </row>
    <row r="11" spans="1:15" ht="15.75" thickBot="1" x14ac:dyDescent="0.3">
      <c r="A11" s="97">
        <v>13</v>
      </c>
      <c r="B11" s="98">
        <v>33809.29</v>
      </c>
      <c r="C11" s="88">
        <f t="shared" si="0"/>
        <v>37190.218999999997</v>
      </c>
      <c r="D11" s="89">
        <f t="shared" si="1"/>
        <v>40571.148000000001</v>
      </c>
      <c r="G11" s="99">
        <f t="shared" si="2"/>
        <v>11833.251500000002</v>
      </c>
      <c r="H11" s="100">
        <f t="shared" si="2"/>
        <v>13016.576649999997</v>
      </c>
      <c r="I11" s="101">
        <f t="shared" si="2"/>
        <v>14199.9018</v>
      </c>
      <c r="K11" s="7"/>
      <c r="L11" s="99">
        <f t="shared" si="3"/>
        <v>8452.3225000000002</v>
      </c>
      <c r="M11" s="100">
        <f t="shared" si="3"/>
        <v>9297.5547499999993</v>
      </c>
      <c r="N11" s="92">
        <f t="shared" si="3"/>
        <v>10142.787</v>
      </c>
      <c r="O11" s="93"/>
    </row>
    <row r="12" spans="1:15" ht="15.75" thickBot="1" x14ac:dyDescent="0.3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3"/>
    </row>
    <row r="13" spans="1:15" ht="15.75" thickBot="1" x14ac:dyDescent="0.3">
      <c r="A13" s="7"/>
      <c r="B13" s="70"/>
      <c r="C13" s="71" t="s">
        <v>21</v>
      </c>
      <c r="D13" s="72"/>
      <c r="F13" s="7"/>
      <c r="G13" s="70"/>
      <c r="H13" s="71" t="s">
        <v>22</v>
      </c>
      <c r="I13" s="72"/>
      <c r="K13" s="7"/>
      <c r="L13" s="7"/>
      <c r="M13" s="7"/>
      <c r="N13" s="7"/>
      <c r="O13" s="3"/>
    </row>
    <row r="14" spans="1:15" x14ac:dyDescent="0.25">
      <c r="A14" s="7"/>
      <c r="B14" s="102">
        <v>42583</v>
      </c>
      <c r="C14" s="103">
        <v>0.1</v>
      </c>
      <c r="D14" s="104">
        <v>0.2</v>
      </c>
      <c r="F14" s="7"/>
      <c r="G14" s="105">
        <v>42583</v>
      </c>
      <c r="H14" s="103">
        <v>0.1</v>
      </c>
      <c r="I14" s="104">
        <v>0.2</v>
      </c>
      <c r="K14" s="7"/>
      <c r="L14" s="7"/>
      <c r="M14" s="7"/>
      <c r="N14" s="7"/>
      <c r="O14" s="3"/>
    </row>
    <row r="15" spans="1:15" x14ac:dyDescent="0.25">
      <c r="A15" s="7"/>
      <c r="B15" s="106">
        <v>3109</v>
      </c>
      <c r="C15" s="107">
        <f>B15*10/100+B15</f>
        <v>3419.9</v>
      </c>
      <c r="D15" s="108">
        <f>B15*20/100+B15</f>
        <v>3730.8</v>
      </c>
      <c r="F15" s="7"/>
      <c r="G15" s="109">
        <v>5180</v>
      </c>
      <c r="H15" s="110">
        <f>G15*10/100+G15</f>
        <v>5698</v>
      </c>
      <c r="I15" s="108">
        <f>G15*20/100+G15</f>
        <v>6216</v>
      </c>
      <c r="K15" s="7"/>
      <c r="L15" s="7"/>
      <c r="M15" s="7"/>
      <c r="N15" s="7"/>
      <c r="O15" s="3"/>
    </row>
    <row r="16" spans="1:15" ht="15.75" thickBot="1" x14ac:dyDescent="0.3">
      <c r="A16" s="7"/>
      <c r="B16" s="106">
        <v>4146</v>
      </c>
      <c r="C16" s="107">
        <f t="shared" ref="C16:C17" si="4">B16*10/100+B16</f>
        <v>4560.6000000000004</v>
      </c>
      <c r="D16" s="108">
        <f t="shared" ref="D16:D17" si="5">B16*20/100+B16</f>
        <v>4975.2</v>
      </c>
      <c r="F16" s="7"/>
      <c r="G16" s="111">
        <v>9327</v>
      </c>
      <c r="H16" s="110">
        <f>G16*10/100+G16</f>
        <v>10259.700000000001</v>
      </c>
      <c r="I16" s="108">
        <f>G16*20/100+G16</f>
        <v>11192.4</v>
      </c>
      <c r="K16" s="7"/>
      <c r="L16" s="7"/>
      <c r="M16" s="7" t="s">
        <v>23</v>
      </c>
      <c r="N16" s="7"/>
      <c r="O16" s="3"/>
    </row>
    <row r="17" spans="1:15" ht="15.75" thickBot="1" x14ac:dyDescent="0.3">
      <c r="A17" s="7"/>
      <c r="B17" s="112">
        <v>7254</v>
      </c>
      <c r="C17" s="107">
        <f t="shared" si="4"/>
        <v>7979.4</v>
      </c>
      <c r="D17" s="108">
        <f t="shared" si="5"/>
        <v>8704.7999999999993</v>
      </c>
      <c r="F17" s="7"/>
      <c r="G17" s="7"/>
      <c r="H17" s="7"/>
      <c r="I17" s="7"/>
      <c r="J17" s="7"/>
      <c r="K17" s="7"/>
      <c r="L17" s="7"/>
      <c r="M17" s="7"/>
      <c r="N17" s="7"/>
      <c r="O17" s="3"/>
    </row>
    <row r="18" spans="1:15" ht="15.75" thickBot="1" x14ac:dyDescent="0.3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3"/>
    </row>
    <row r="19" spans="1:15" ht="15.75" thickBot="1" x14ac:dyDescent="0.3">
      <c r="A19" s="7"/>
      <c r="B19" s="73" t="s">
        <v>7</v>
      </c>
      <c r="C19" s="74"/>
      <c r="D19" s="75"/>
      <c r="F19" s="7"/>
      <c r="G19" s="113" t="s">
        <v>24</v>
      </c>
      <c r="H19" s="114"/>
      <c r="I19" s="115"/>
      <c r="K19" s="7"/>
      <c r="L19" s="7"/>
      <c r="M19" s="7"/>
      <c r="N19" s="7"/>
      <c r="O19" s="3"/>
    </row>
    <row r="20" spans="1:15" x14ac:dyDescent="0.25">
      <c r="A20" s="7"/>
      <c r="B20" s="116">
        <v>42583</v>
      </c>
      <c r="C20" s="117">
        <v>0.1</v>
      </c>
      <c r="D20" s="118">
        <v>0.2</v>
      </c>
      <c r="F20" s="7"/>
      <c r="G20" s="119">
        <v>42583</v>
      </c>
      <c r="H20" s="120">
        <v>0.1</v>
      </c>
      <c r="I20" s="121">
        <v>0.2</v>
      </c>
      <c r="K20" s="7"/>
      <c r="L20" s="7"/>
      <c r="M20" s="7"/>
      <c r="N20" s="7"/>
      <c r="O20" s="3"/>
    </row>
    <row r="21" spans="1:15" ht="15.75" thickBot="1" x14ac:dyDescent="0.3">
      <c r="A21" s="7"/>
      <c r="B21" s="122">
        <v>163.77000000000001</v>
      </c>
      <c r="C21" s="100">
        <f>B21*10/100+B21</f>
        <v>180.14700000000002</v>
      </c>
      <c r="D21" s="101">
        <f>B21*20/100+B21</f>
        <v>196.524</v>
      </c>
      <c r="F21" s="7"/>
      <c r="G21" s="123">
        <v>45.86</v>
      </c>
      <c r="H21" s="124">
        <f>G21*10/100+G21</f>
        <v>50.445999999999998</v>
      </c>
      <c r="I21" s="125">
        <f>G21*20/100+G21</f>
        <v>55.031999999999996</v>
      </c>
      <c r="K21" s="7"/>
      <c r="L21" s="7"/>
      <c r="M21" s="7"/>
      <c r="N21" s="7"/>
      <c r="O21" s="3"/>
    </row>
    <row r="22" spans="1:15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3"/>
    </row>
    <row r="23" spans="1:15" x14ac:dyDescent="0.25">
      <c r="A23" s="126"/>
      <c r="B23" s="127"/>
      <c r="C23" s="127"/>
      <c r="D23" s="127"/>
      <c r="E23" s="127"/>
      <c r="F23" s="127"/>
      <c r="G23" s="127"/>
      <c r="H23" s="127"/>
      <c r="I23" s="127"/>
      <c r="J23" s="127"/>
      <c r="K23" s="127"/>
      <c r="L23" s="127"/>
      <c r="M23" s="127"/>
      <c r="N23" s="127"/>
      <c r="O23" s="127"/>
    </row>
    <row r="24" spans="1:15" x14ac:dyDescent="0.25">
      <c r="A24" s="126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</row>
    <row r="25" spans="1:15" ht="15.75" thickBot="1" x14ac:dyDescent="0.3">
      <c r="A25" s="126"/>
      <c r="B25" s="127"/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  <c r="N25" s="127"/>
      <c r="O25" s="127"/>
    </row>
    <row r="26" spans="1:15" ht="15.75" thickBot="1" x14ac:dyDescent="0.3">
      <c r="A26" s="128" t="s">
        <v>25</v>
      </c>
      <c r="B26" s="129"/>
      <c r="C26" s="129"/>
      <c r="D26" s="130"/>
      <c r="E26" s="130"/>
      <c r="F26" s="131" t="s">
        <v>26</v>
      </c>
      <c r="G26" s="132">
        <v>247</v>
      </c>
      <c r="H26" s="131" t="s">
        <v>27</v>
      </c>
      <c r="I26" s="133">
        <v>42948</v>
      </c>
      <c r="J26" s="134"/>
      <c r="K26" s="132">
        <f>G26*10/100+G26</f>
        <v>271.7</v>
      </c>
      <c r="L26" s="63">
        <v>43009</v>
      </c>
      <c r="M26" s="135">
        <f>G26*20/100+G26</f>
        <v>296.39999999999998</v>
      </c>
      <c r="O26" s="3"/>
    </row>
    <row r="27" spans="1:15" ht="15.75" thickBot="1" x14ac:dyDescent="0.3">
      <c r="A27" s="136"/>
      <c r="B27" s="137"/>
      <c r="C27" s="137"/>
      <c r="D27" s="137"/>
      <c r="E27" s="137"/>
      <c r="F27" s="136"/>
      <c r="G27" s="138"/>
      <c r="H27" s="136"/>
      <c r="I27" s="139"/>
      <c r="J27" s="139"/>
      <c r="K27" s="138"/>
      <c r="L27" s="136"/>
      <c r="M27" s="139"/>
      <c r="N27" s="138"/>
      <c r="O27" s="140"/>
    </row>
    <row r="28" spans="1:15" ht="15.75" thickBot="1" x14ac:dyDescent="0.3">
      <c r="A28" s="136"/>
      <c r="B28" s="137"/>
      <c r="C28" s="137"/>
      <c r="D28" s="137"/>
      <c r="E28" s="137"/>
      <c r="F28" s="294"/>
      <c r="G28" s="295">
        <v>42583</v>
      </c>
      <c r="H28" s="136"/>
      <c r="I28" s="136" t="s">
        <v>28</v>
      </c>
      <c r="J28" s="136"/>
      <c r="K28" s="293">
        <v>42948</v>
      </c>
      <c r="L28" s="136"/>
      <c r="M28" s="136" t="s">
        <v>28</v>
      </c>
      <c r="N28" s="293">
        <v>43009</v>
      </c>
      <c r="O28" s="140"/>
    </row>
    <row r="29" spans="1:15" ht="15.75" thickBot="1" x14ac:dyDescent="0.3">
      <c r="A29" s="141" t="s">
        <v>13</v>
      </c>
      <c r="B29" s="142"/>
      <c r="C29" s="142"/>
      <c r="D29" s="143"/>
      <c r="E29" s="142"/>
      <c r="F29" s="144"/>
      <c r="G29" s="145">
        <v>1796.12</v>
      </c>
      <c r="H29" s="29"/>
      <c r="I29" s="144"/>
      <c r="J29" s="146"/>
      <c r="K29" s="145">
        <f>G29*10/100+G29</f>
        <v>1975.732</v>
      </c>
      <c r="L29" s="29"/>
      <c r="M29" s="144"/>
      <c r="N29" s="145">
        <f>G29*20/100+G29</f>
        <v>2155.3440000000001</v>
      </c>
      <c r="O29" s="3"/>
    </row>
    <row r="30" spans="1:15" ht="15.75" thickBot="1" x14ac:dyDescent="0.3">
      <c r="A30" s="55" t="s">
        <v>14</v>
      </c>
      <c r="B30" s="17"/>
      <c r="C30" s="17"/>
      <c r="D30" s="36"/>
      <c r="E30" s="10"/>
      <c r="F30" s="147"/>
      <c r="G30" s="148">
        <v>1122.58</v>
      </c>
      <c r="H30" s="29"/>
      <c r="I30" s="147"/>
      <c r="J30" s="149"/>
      <c r="K30" s="145">
        <f t="shared" ref="K30:K31" si="6">G30*10/100+G30</f>
        <v>1234.838</v>
      </c>
      <c r="L30" s="29"/>
      <c r="M30" s="147"/>
      <c r="N30" s="145">
        <f t="shared" ref="N30:N31" si="7">G30*20/100+G30</f>
        <v>1347.096</v>
      </c>
      <c r="O30" s="3"/>
    </row>
    <row r="31" spans="1:15" ht="15.75" thickBot="1" x14ac:dyDescent="0.3">
      <c r="A31" s="55" t="s">
        <v>15</v>
      </c>
      <c r="B31" s="17"/>
      <c r="C31" s="17"/>
      <c r="D31" s="17"/>
      <c r="E31" s="150"/>
      <c r="F31" s="149"/>
      <c r="G31" s="148">
        <v>4561.07</v>
      </c>
      <c r="H31" s="29"/>
      <c r="I31" s="147"/>
      <c r="J31" s="149"/>
      <c r="K31" s="145">
        <f t="shared" si="6"/>
        <v>5017.1769999999997</v>
      </c>
      <c r="L31" s="29"/>
      <c r="M31" s="147"/>
      <c r="N31" s="145">
        <f t="shared" si="7"/>
        <v>5473.2839999999997</v>
      </c>
      <c r="O31" s="3"/>
    </row>
  </sheetData>
  <pageMargins left="0.7" right="0.7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>
      <selection activeCell="H15" sqref="H15"/>
    </sheetView>
  </sheetViews>
  <sheetFormatPr baseColWidth="10" defaultRowHeight="15" x14ac:dyDescent="0.25"/>
  <cols>
    <col min="2" max="2" width="18" customWidth="1"/>
  </cols>
  <sheetData>
    <row r="1" spans="1:13" ht="15.75" x14ac:dyDescent="0.25">
      <c r="A1" s="151" t="s">
        <v>29</v>
      </c>
      <c r="B1" s="151"/>
      <c r="C1" s="152"/>
      <c r="D1" s="153"/>
      <c r="E1" s="3"/>
      <c r="F1" s="3"/>
      <c r="G1" s="3"/>
      <c r="H1" s="3"/>
      <c r="I1" s="3"/>
      <c r="J1" s="3"/>
      <c r="K1" s="3"/>
      <c r="L1" s="3"/>
      <c r="M1" s="3"/>
    </row>
    <row r="2" spans="1:13" ht="16.5" thickBot="1" x14ac:dyDescent="0.3">
      <c r="A2" s="152" t="s">
        <v>121</v>
      </c>
      <c r="B2" s="152"/>
      <c r="C2" s="152"/>
      <c r="D2" s="153"/>
      <c r="E2" s="3"/>
      <c r="F2" s="3"/>
      <c r="G2" s="3"/>
      <c r="H2" s="3"/>
      <c r="I2" s="3"/>
      <c r="J2" s="3"/>
      <c r="K2" s="3"/>
      <c r="L2" s="3"/>
      <c r="M2" s="3"/>
    </row>
    <row r="3" spans="1:13" ht="15.75" thickBot="1" x14ac:dyDescent="0.3">
      <c r="A3" s="3"/>
      <c r="B3" s="296" t="s">
        <v>30</v>
      </c>
      <c r="C3" s="154">
        <v>42948</v>
      </c>
      <c r="D3" s="155">
        <v>43009</v>
      </c>
      <c r="E3" s="3"/>
      <c r="F3" s="127"/>
      <c r="G3" s="137"/>
      <c r="H3" s="137"/>
      <c r="I3" s="3"/>
      <c r="J3" s="3"/>
      <c r="K3" s="3"/>
      <c r="L3" s="3"/>
      <c r="M3" s="3"/>
    </row>
    <row r="4" spans="1:13" ht="15.75" thickBot="1" x14ac:dyDescent="0.3">
      <c r="A4" s="156" t="s">
        <v>31</v>
      </c>
      <c r="B4" s="303" t="s">
        <v>122</v>
      </c>
      <c r="C4" s="157">
        <v>0.1</v>
      </c>
      <c r="D4" s="158">
        <v>0.2</v>
      </c>
      <c r="E4" s="3"/>
      <c r="F4" s="159"/>
      <c r="G4" s="137"/>
      <c r="H4" s="137"/>
      <c r="I4" s="3"/>
      <c r="J4" s="3"/>
      <c r="K4" s="3"/>
      <c r="L4" s="3"/>
      <c r="M4" s="3"/>
    </row>
    <row r="5" spans="1:13" ht="15.75" thickBot="1" x14ac:dyDescent="0.3">
      <c r="A5" s="160">
        <v>2</v>
      </c>
      <c r="B5" s="298">
        <v>17993</v>
      </c>
      <c r="C5" s="161">
        <f>B5*10/100+B5</f>
        <v>19792.3</v>
      </c>
      <c r="D5" s="162">
        <f>B5*20/100+B5</f>
        <v>21591.599999999999</v>
      </c>
      <c r="E5" s="3"/>
      <c r="F5" s="159"/>
      <c r="G5" s="137"/>
      <c r="H5" s="137"/>
      <c r="I5" s="3"/>
      <c r="J5" s="3"/>
      <c r="K5" s="3"/>
      <c r="L5" s="3"/>
      <c r="M5" s="3"/>
    </row>
    <row r="6" spans="1:13" ht="15.75" thickBot="1" x14ac:dyDescent="0.3">
      <c r="A6" s="160">
        <v>3</v>
      </c>
      <c r="B6" s="298">
        <v>19341</v>
      </c>
      <c r="C6" s="161">
        <f t="shared" ref="C6:C15" si="0">B6*10/100+B6</f>
        <v>21275.1</v>
      </c>
      <c r="D6" s="162">
        <f t="shared" ref="D6:D15" si="1">B6*20/100+B6</f>
        <v>23209.200000000001</v>
      </c>
      <c r="E6" s="3"/>
      <c r="F6" s="159"/>
      <c r="G6" s="137"/>
      <c r="H6" s="137"/>
      <c r="I6" s="3"/>
      <c r="J6" s="3"/>
      <c r="K6" s="3"/>
      <c r="L6" s="3"/>
      <c r="M6" s="3"/>
    </row>
    <row r="7" spans="1:13" ht="15.75" thickBot="1" x14ac:dyDescent="0.3">
      <c r="A7" s="163">
        <v>4</v>
      </c>
      <c r="B7" s="299">
        <v>20793</v>
      </c>
      <c r="C7" s="161">
        <f t="shared" si="0"/>
        <v>22872.3</v>
      </c>
      <c r="D7" s="162">
        <f t="shared" si="1"/>
        <v>24951.599999999999</v>
      </c>
      <c r="E7" s="3"/>
      <c r="F7" s="159"/>
      <c r="G7" s="137"/>
      <c r="H7" s="137"/>
      <c r="I7" s="3"/>
      <c r="J7" s="3"/>
      <c r="K7" s="3"/>
      <c r="L7" s="3"/>
      <c r="M7" s="3"/>
    </row>
    <row r="8" spans="1:13" ht="15.75" thickBot="1" x14ac:dyDescent="0.3">
      <c r="A8" s="163">
        <v>5</v>
      </c>
      <c r="B8" s="300">
        <v>21712</v>
      </c>
      <c r="C8" s="161">
        <f t="shared" si="0"/>
        <v>23883.200000000001</v>
      </c>
      <c r="D8" s="162">
        <f t="shared" si="1"/>
        <v>26054.400000000001</v>
      </c>
      <c r="E8" s="3"/>
      <c r="F8" s="3"/>
      <c r="G8" s="3"/>
      <c r="H8" s="3"/>
      <c r="I8" s="3"/>
      <c r="J8" s="3"/>
      <c r="K8" s="3"/>
      <c r="L8" s="3"/>
      <c r="M8" s="3"/>
    </row>
    <row r="9" spans="1:13" ht="15.75" thickBot="1" x14ac:dyDescent="0.3">
      <c r="A9" s="163">
        <v>6</v>
      </c>
      <c r="B9" s="300">
        <v>24029</v>
      </c>
      <c r="C9" s="161">
        <f t="shared" si="0"/>
        <v>26431.9</v>
      </c>
      <c r="D9" s="162">
        <f t="shared" si="1"/>
        <v>28834.799999999999</v>
      </c>
      <c r="E9" s="3"/>
      <c r="F9" s="3"/>
      <c r="G9" s="3"/>
      <c r="H9" s="3"/>
      <c r="I9" s="3"/>
      <c r="J9" s="3"/>
      <c r="K9" s="3"/>
      <c r="L9" s="3"/>
      <c r="M9" s="3"/>
    </row>
    <row r="10" spans="1:13" ht="15.75" thickBot="1" x14ac:dyDescent="0.3">
      <c r="A10" s="163" t="s">
        <v>32</v>
      </c>
      <c r="B10" s="300">
        <v>21852</v>
      </c>
      <c r="C10" s="161">
        <f t="shared" si="0"/>
        <v>24037.200000000001</v>
      </c>
      <c r="D10" s="162">
        <f t="shared" si="1"/>
        <v>26222.400000000001</v>
      </c>
      <c r="E10" s="164" t="s">
        <v>33</v>
      </c>
      <c r="F10" s="3"/>
      <c r="G10" s="3"/>
      <c r="H10" s="3"/>
      <c r="I10" s="3"/>
      <c r="J10" s="3"/>
      <c r="K10" s="3"/>
      <c r="L10" s="3"/>
      <c r="M10" s="3"/>
    </row>
    <row r="11" spans="1:13" ht="15.75" thickBot="1" x14ac:dyDescent="0.3">
      <c r="A11" s="163">
        <v>7</v>
      </c>
      <c r="B11" s="300">
        <v>25929</v>
      </c>
      <c r="C11" s="161">
        <f t="shared" si="0"/>
        <v>28521.9</v>
      </c>
      <c r="D11" s="162">
        <f t="shared" si="1"/>
        <v>31114.799999999999</v>
      </c>
      <c r="E11" s="3"/>
      <c r="F11" s="3"/>
      <c r="G11" s="3"/>
      <c r="H11" s="3"/>
      <c r="I11" s="3"/>
      <c r="J11" s="3"/>
      <c r="K11" s="3"/>
      <c r="L11" s="3"/>
      <c r="M11" s="3"/>
    </row>
    <row r="12" spans="1:13" ht="15.75" thickBot="1" x14ac:dyDescent="0.3">
      <c r="A12" s="165">
        <v>8</v>
      </c>
      <c r="B12" s="300">
        <v>26476</v>
      </c>
      <c r="C12" s="161">
        <f t="shared" si="0"/>
        <v>29123.599999999999</v>
      </c>
      <c r="D12" s="162">
        <f t="shared" si="1"/>
        <v>31771.200000000001</v>
      </c>
      <c r="E12" s="164" t="s">
        <v>34</v>
      </c>
      <c r="F12" s="164"/>
      <c r="G12" s="164"/>
      <c r="H12" s="164"/>
      <c r="I12" s="3"/>
      <c r="J12" s="3"/>
      <c r="K12" s="3"/>
      <c r="L12" s="3"/>
      <c r="M12" s="3"/>
    </row>
    <row r="13" spans="1:13" ht="15.75" thickBot="1" x14ac:dyDescent="0.3">
      <c r="A13" s="163">
        <v>9</v>
      </c>
      <c r="B13" s="300">
        <v>25254</v>
      </c>
      <c r="C13" s="161">
        <f t="shared" si="0"/>
        <v>27779.4</v>
      </c>
      <c r="D13" s="162">
        <f t="shared" si="1"/>
        <v>30304.799999999999</v>
      </c>
      <c r="E13" s="3"/>
      <c r="F13" s="3"/>
      <c r="G13" s="3"/>
      <c r="H13" s="3"/>
      <c r="I13" s="3"/>
      <c r="J13" s="3"/>
      <c r="K13" s="3"/>
      <c r="L13" s="3"/>
      <c r="M13" s="3"/>
    </row>
    <row r="14" spans="1:13" ht="15.75" thickBot="1" x14ac:dyDescent="0.3">
      <c r="A14" s="165">
        <v>16</v>
      </c>
      <c r="B14" s="301">
        <v>29746</v>
      </c>
      <c r="C14" s="161">
        <f t="shared" si="0"/>
        <v>32720.6</v>
      </c>
      <c r="D14" s="162">
        <f t="shared" si="1"/>
        <v>35695.199999999997</v>
      </c>
      <c r="E14" s="3"/>
      <c r="F14" s="3"/>
      <c r="G14" s="3"/>
      <c r="H14" s="3"/>
      <c r="I14" s="3"/>
      <c r="J14" s="3"/>
      <c r="K14" s="3"/>
      <c r="L14" s="3"/>
      <c r="M14" s="3"/>
    </row>
    <row r="15" spans="1:13" ht="15.75" thickBot="1" x14ac:dyDescent="0.3">
      <c r="A15" s="163">
        <v>17</v>
      </c>
      <c r="B15" s="302">
        <v>39132</v>
      </c>
      <c r="C15" s="161">
        <f t="shared" si="0"/>
        <v>43045.2</v>
      </c>
      <c r="D15" s="162">
        <f t="shared" si="1"/>
        <v>46958.400000000001</v>
      </c>
      <c r="E15" s="166" t="s">
        <v>35</v>
      </c>
      <c r="F15" s="167"/>
      <c r="G15" s="168">
        <v>42948</v>
      </c>
      <c r="H15" s="168">
        <v>43009</v>
      </c>
      <c r="I15" s="3"/>
      <c r="J15" s="3"/>
      <c r="K15" s="3"/>
      <c r="L15" s="3"/>
      <c r="M15" s="3"/>
    </row>
    <row r="16" spans="1:13" ht="15.75" thickBot="1" x14ac:dyDescent="0.3">
      <c r="A16" s="128" t="s">
        <v>36</v>
      </c>
      <c r="B16" s="129"/>
      <c r="C16" s="129"/>
      <c r="D16" s="169"/>
      <c r="E16" s="131" t="s">
        <v>26</v>
      </c>
      <c r="F16" s="170">
        <v>247</v>
      </c>
      <c r="G16" s="297">
        <f>F16*10/100+F16</f>
        <v>271.7</v>
      </c>
      <c r="H16" s="297">
        <f>F16*20/100+F16</f>
        <v>296.39999999999998</v>
      </c>
      <c r="M16" s="3"/>
    </row>
    <row r="17" spans="1:13" x14ac:dyDescent="0.25">
      <c r="A17" s="136"/>
      <c r="B17" s="137"/>
      <c r="C17" s="137"/>
      <c r="D17" s="137"/>
      <c r="E17" s="136"/>
      <c r="F17" s="138"/>
      <c r="G17" s="136"/>
      <c r="H17" s="139"/>
      <c r="I17" s="138"/>
      <c r="J17" s="136"/>
      <c r="K17" s="139"/>
      <c r="L17" s="138"/>
      <c r="M17" s="3"/>
    </row>
    <row r="18" spans="1:13" ht="15.75" x14ac:dyDescent="0.25">
      <c r="A18" s="152" t="s">
        <v>37</v>
      </c>
      <c r="B18" s="152"/>
      <c r="C18" s="152"/>
      <c r="D18" s="152"/>
      <c r="E18" s="152"/>
      <c r="F18" s="152"/>
      <c r="G18" s="152"/>
      <c r="H18" s="152"/>
      <c r="I18" s="3"/>
      <c r="J18" s="3"/>
      <c r="K18" s="3"/>
      <c r="L18" s="3"/>
      <c r="M18" s="3"/>
    </row>
    <row r="19" spans="1:13" ht="15.75" x14ac:dyDescent="0.25">
      <c r="A19" s="152"/>
      <c r="B19" s="152"/>
      <c r="C19" s="152"/>
      <c r="D19" s="152"/>
      <c r="E19" s="152"/>
      <c r="F19" s="152"/>
      <c r="G19" s="152"/>
      <c r="H19" s="152"/>
      <c r="I19" s="3"/>
      <c r="J19" s="3"/>
      <c r="K19" s="3"/>
      <c r="L19" s="3"/>
      <c r="M19" s="3"/>
    </row>
    <row r="20" spans="1:13" ht="15.75" x14ac:dyDescent="0.25">
      <c r="A20" s="152" t="s">
        <v>38</v>
      </c>
      <c r="B20" s="152"/>
      <c r="C20" s="152"/>
      <c r="D20" s="152"/>
      <c r="E20" s="152"/>
      <c r="F20" s="152"/>
      <c r="G20" s="152"/>
      <c r="H20" s="152"/>
      <c r="I20" s="3"/>
      <c r="J20" s="3"/>
      <c r="K20" s="3"/>
      <c r="L20" s="3"/>
      <c r="M20" s="3"/>
    </row>
    <row r="21" spans="1:13" ht="15.75" x14ac:dyDescent="0.25">
      <c r="A21" s="152"/>
      <c r="B21" s="152"/>
      <c r="C21" s="152"/>
      <c r="D21" s="152"/>
      <c r="E21" s="152"/>
      <c r="F21" s="152"/>
      <c r="G21" s="152"/>
      <c r="H21" s="152"/>
      <c r="I21" s="3"/>
      <c r="J21" s="3"/>
      <c r="K21" s="3"/>
      <c r="L21" s="3"/>
      <c r="M21" s="3"/>
    </row>
    <row r="22" spans="1:13" ht="15.75" x14ac:dyDescent="0.25">
      <c r="A22" s="152" t="s">
        <v>39</v>
      </c>
      <c r="B22" s="152"/>
      <c r="C22" s="152"/>
      <c r="D22" s="152"/>
      <c r="E22" s="152"/>
      <c r="F22" s="152"/>
      <c r="G22" s="152"/>
      <c r="H22" s="152"/>
      <c r="I22" s="3"/>
      <c r="J22" s="3"/>
      <c r="K22" s="3"/>
      <c r="L22" s="3"/>
      <c r="M22" s="3"/>
    </row>
    <row r="23" spans="1:13" ht="15.75" x14ac:dyDescent="0.25">
      <c r="A23" s="152"/>
      <c r="B23" s="152"/>
      <c r="C23" s="152"/>
      <c r="D23" s="152"/>
      <c r="E23" s="152"/>
      <c r="F23" s="152"/>
      <c r="G23" s="152"/>
      <c r="H23" s="152"/>
      <c r="I23" s="3"/>
      <c r="J23" s="3"/>
      <c r="K23" s="3"/>
      <c r="L23" s="3"/>
      <c r="M23" s="3"/>
    </row>
    <row r="24" spans="1:13" ht="15.75" x14ac:dyDescent="0.25">
      <c r="A24" s="152" t="s">
        <v>40</v>
      </c>
      <c r="B24" s="152"/>
      <c r="C24" s="152"/>
      <c r="D24" s="152"/>
      <c r="E24" s="152"/>
      <c r="F24" s="152"/>
      <c r="G24" s="152"/>
      <c r="H24" s="152"/>
      <c r="I24" s="3"/>
      <c r="J24" s="3"/>
      <c r="K24" s="3"/>
      <c r="L24" s="3"/>
      <c r="M24" s="3"/>
    </row>
    <row r="25" spans="1:13" ht="15.75" x14ac:dyDescent="0.25">
      <c r="A25" s="152"/>
      <c r="B25" s="152"/>
      <c r="C25" s="152"/>
      <c r="D25" s="152"/>
      <c r="E25" s="152"/>
      <c r="F25" s="152"/>
      <c r="G25" s="152"/>
      <c r="H25" s="152"/>
      <c r="I25" s="3"/>
      <c r="J25" s="3"/>
      <c r="K25" s="3"/>
      <c r="L25" s="3"/>
      <c r="M25" s="3"/>
    </row>
    <row r="26" spans="1:13" ht="15.75" x14ac:dyDescent="0.25">
      <c r="A26" s="152" t="s">
        <v>41</v>
      </c>
      <c r="B26" s="152"/>
      <c r="C26" s="152"/>
      <c r="D26" s="152"/>
      <c r="E26" s="152"/>
      <c r="F26" s="152"/>
      <c r="G26" s="152"/>
      <c r="H26" s="152"/>
      <c r="I26" s="3"/>
      <c r="J26" s="3"/>
      <c r="K26" s="3"/>
      <c r="L26" s="3"/>
      <c r="M26" s="3"/>
    </row>
    <row r="27" spans="1:13" ht="15.75" x14ac:dyDescent="0.25">
      <c r="A27" s="152"/>
      <c r="B27" s="152"/>
      <c r="C27" s="152"/>
      <c r="D27" s="152"/>
      <c r="E27" s="152"/>
      <c r="F27" s="152"/>
      <c r="G27" s="152"/>
      <c r="H27" s="152"/>
      <c r="I27" s="3"/>
      <c r="J27" s="3"/>
      <c r="K27" s="3"/>
      <c r="L27" s="3"/>
      <c r="M27" s="3"/>
    </row>
    <row r="28" spans="1:13" ht="15.75" x14ac:dyDescent="0.25">
      <c r="A28" s="152" t="s">
        <v>42</v>
      </c>
      <c r="B28" s="152"/>
      <c r="C28" s="152"/>
      <c r="D28" s="152"/>
      <c r="E28" s="152"/>
      <c r="F28" s="152"/>
      <c r="G28" s="152"/>
      <c r="H28" s="152"/>
      <c r="I28" s="3"/>
      <c r="J28" s="3"/>
      <c r="K28" s="3"/>
      <c r="L28" s="3"/>
      <c r="M28" s="3"/>
    </row>
    <row r="29" spans="1:13" ht="15.75" x14ac:dyDescent="0.25">
      <c r="A29" s="152"/>
      <c r="B29" s="152"/>
      <c r="C29" s="152"/>
      <c r="D29" s="152"/>
      <c r="E29" s="152"/>
      <c r="F29" s="152"/>
      <c r="G29" s="152"/>
      <c r="H29" s="152"/>
      <c r="I29" s="3"/>
      <c r="J29" s="3"/>
      <c r="K29" s="3"/>
      <c r="L29" s="3"/>
      <c r="M29" s="3"/>
    </row>
    <row r="30" spans="1:13" ht="18.75" x14ac:dyDescent="0.3">
      <c r="A30" s="171" t="s">
        <v>43</v>
      </c>
    </row>
  </sheetData>
  <pageMargins left="0.7" right="0.7" top="0.75" bottom="0.75" header="0.3" footer="0.3"/>
  <pageSetup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topLeftCell="A23" workbookViewId="0">
      <selection activeCell="A65" sqref="A65:E78"/>
    </sheetView>
  </sheetViews>
  <sheetFormatPr baseColWidth="10" defaultRowHeight="15" x14ac:dyDescent="0.25"/>
  <cols>
    <col min="3" max="3" width="12.140625" bestFit="1" customWidth="1"/>
    <col min="5" max="5" width="12.5703125" customWidth="1"/>
  </cols>
  <sheetData>
    <row r="1" spans="1:8" ht="15.75" x14ac:dyDescent="0.25">
      <c r="A1" s="172"/>
      <c r="B1" s="173"/>
      <c r="C1" s="174"/>
      <c r="D1" s="174"/>
      <c r="E1" s="174"/>
      <c r="F1" s="174"/>
      <c r="G1" s="174"/>
      <c r="H1" s="174"/>
    </row>
    <row r="2" spans="1:8" ht="16.5" thickBot="1" x14ac:dyDescent="0.3">
      <c r="A2" s="175" t="s">
        <v>136</v>
      </c>
      <c r="B2" s="174"/>
      <c r="C2" s="174" t="s">
        <v>137</v>
      </c>
      <c r="D2" s="174"/>
      <c r="E2" s="174" t="s">
        <v>55</v>
      </c>
      <c r="F2" s="174"/>
    </row>
    <row r="3" spans="1:8" ht="32.25" thickBot="1" x14ac:dyDescent="0.3">
      <c r="A3" s="176" t="s">
        <v>56</v>
      </c>
      <c r="B3" s="176" t="s">
        <v>57</v>
      </c>
      <c r="C3" s="177">
        <v>42795</v>
      </c>
      <c r="D3" s="177" t="s">
        <v>134</v>
      </c>
      <c r="E3" s="178" t="s">
        <v>135</v>
      </c>
      <c r="F3" s="174"/>
      <c r="G3" s="195"/>
      <c r="H3" s="195"/>
    </row>
    <row r="4" spans="1:8" ht="15.75" x14ac:dyDescent="0.25">
      <c r="A4" s="179"/>
      <c r="B4" s="180" t="s">
        <v>12</v>
      </c>
      <c r="C4" s="181">
        <v>5628.82</v>
      </c>
      <c r="D4" s="181">
        <f>C4*10/100+C4</f>
        <v>6191.7019999999993</v>
      </c>
      <c r="E4" s="363">
        <f>C4*20/100+C4</f>
        <v>6754.5839999999998</v>
      </c>
    </row>
    <row r="5" spans="1:8" ht="15.75" x14ac:dyDescent="0.25">
      <c r="A5" s="182" t="s">
        <v>58</v>
      </c>
      <c r="B5" s="183" t="s">
        <v>5</v>
      </c>
      <c r="C5" s="184">
        <v>7486.27</v>
      </c>
      <c r="D5" s="181">
        <f t="shared" ref="D5:D63" si="0">C5*10/100+C5</f>
        <v>8234.8970000000008</v>
      </c>
      <c r="E5" s="363">
        <f t="shared" ref="E5:E63" si="1">C5*20/100+C5</f>
        <v>8983.5240000000013</v>
      </c>
    </row>
    <row r="6" spans="1:8" ht="15.75" x14ac:dyDescent="0.25">
      <c r="A6" s="182"/>
      <c r="B6" s="183" t="s">
        <v>6</v>
      </c>
      <c r="C6" s="184">
        <v>6869.89</v>
      </c>
      <c r="D6" s="181">
        <f t="shared" si="0"/>
        <v>7556.8790000000008</v>
      </c>
      <c r="E6" s="363">
        <f t="shared" si="1"/>
        <v>8243.8680000000004</v>
      </c>
    </row>
    <row r="7" spans="1:8" ht="15.75" x14ac:dyDescent="0.25">
      <c r="A7" s="185"/>
      <c r="B7" s="186" t="s">
        <v>59</v>
      </c>
      <c r="C7" s="187">
        <v>5909.6</v>
      </c>
      <c r="D7" s="181">
        <f t="shared" si="0"/>
        <v>6500.56</v>
      </c>
      <c r="E7" s="363">
        <f t="shared" si="1"/>
        <v>7091.52</v>
      </c>
    </row>
    <row r="8" spans="1:8" ht="15.75" x14ac:dyDescent="0.25">
      <c r="A8" s="188"/>
      <c r="B8" s="364" t="s">
        <v>12</v>
      </c>
      <c r="C8" s="365">
        <v>5746.78</v>
      </c>
      <c r="D8" s="181">
        <f t="shared" si="0"/>
        <v>6321.4579999999996</v>
      </c>
      <c r="E8" s="363">
        <f t="shared" si="1"/>
        <v>6896.1359999999995</v>
      </c>
    </row>
    <row r="9" spans="1:8" ht="15.75" x14ac:dyDescent="0.25">
      <c r="A9" s="182" t="s">
        <v>5</v>
      </c>
      <c r="B9" s="189" t="s">
        <v>5</v>
      </c>
      <c r="C9" s="184">
        <v>7645.76</v>
      </c>
      <c r="D9" s="181">
        <f t="shared" si="0"/>
        <v>8410.3359999999993</v>
      </c>
      <c r="E9" s="363">
        <f t="shared" si="1"/>
        <v>9174.9120000000003</v>
      </c>
    </row>
    <row r="10" spans="1:8" ht="15.75" x14ac:dyDescent="0.25">
      <c r="A10" s="182"/>
      <c r="B10" s="189" t="s">
        <v>6</v>
      </c>
      <c r="C10" s="184">
        <v>7009.45</v>
      </c>
      <c r="D10" s="181">
        <f t="shared" si="0"/>
        <v>7710.3949999999995</v>
      </c>
      <c r="E10" s="363">
        <f t="shared" si="1"/>
        <v>8411.34</v>
      </c>
    </row>
    <row r="11" spans="1:8" ht="15.75" x14ac:dyDescent="0.25">
      <c r="A11" s="185"/>
      <c r="B11" s="190" t="s">
        <v>59</v>
      </c>
      <c r="C11" s="187">
        <v>6034.2</v>
      </c>
      <c r="D11" s="181">
        <f t="shared" si="0"/>
        <v>6637.62</v>
      </c>
      <c r="E11" s="363">
        <f t="shared" si="1"/>
        <v>7241.04</v>
      </c>
    </row>
    <row r="12" spans="1:8" ht="15.75" x14ac:dyDescent="0.25">
      <c r="A12" s="188"/>
      <c r="B12" s="364" t="s">
        <v>12</v>
      </c>
      <c r="C12" s="365">
        <v>5864.74</v>
      </c>
      <c r="D12" s="181">
        <f t="shared" si="0"/>
        <v>6451.2139999999999</v>
      </c>
      <c r="E12" s="363">
        <f t="shared" si="1"/>
        <v>7037.6880000000001</v>
      </c>
    </row>
    <row r="13" spans="1:8" ht="15.75" x14ac:dyDescent="0.25">
      <c r="A13" s="182" t="s">
        <v>6</v>
      </c>
      <c r="B13" s="189" t="s">
        <v>5</v>
      </c>
      <c r="C13" s="184">
        <v>7803.6</v>
      </c>
      <c r="D13" s="181">
        <f t="shared" si="0"/>
        <v>8583.9600000000009</v>
      </c>
      <c r="E13" s="363">
        <f t="shared" si="1"/>
        <v>9364.32</v>
      </c>
    </row>
    <row r="14" spans="1:8" ht="15.75" x14ac:dyDescent="0.25">
      <c r="A14" s="182"/>
      <c r="B14" s="189" t="s">
        <v>6</v>
      </c>
      <c r="C14" s="184">
        <v>7150.67</v>
      </c>
      <c r="D14" s="181">
        <f t="shared" si="0"/>
        <v>7865.7370000000001</v>
      </c>
      <c r="E14" s="363">
        <f t="shared" si="1"/>
        <v>8580.8040000000001</v>
      </c>
    </row>
    <row r="15" spans="1:8" ht="15.75" x14ac:dyDescent="0.25">
      <c r="A15" s="185"/>
      <c r="B15" s="190" t="s">
        <v>59</v>
      </c>
      <c r="C15" s="187">
        <v>6157.15</v>
      </c>
      <c r="D15" s="181">
        <f t="shared" si="0"/>
        <v>6772.8649999999998</v>
      </c>
      <c r="E15" s="363">
        <f t="shared" si="1"/>
        <v>7388.58</v>
      </c>
    </row>
    <row r="16" spans="1:8" ht="15.75" x14ac:dyDescent="0.25">
      <c r="A16" s="188"/>
      <c r="B16" s="364" t="s">
        <v>12</v>
      </c>
      <c r="C16" s="365">
        <v>5991.01</v>
      </c>
      <c r="D16" s="181">
        <f t="shared" si="0"/>
        <v>6590.1110000000008</v>
      </c>
      <c r="E16" s="363">
        <f t="shared" si="1"/>
        <v>7189.2120000000004</v>
      </c>
    </row>
    <row r="17" spans="1:5" ht="15.75" x14ac:dyDescent="0.25">
      <c r="A17" s="182" t="s">
        <v>60</v>
      </c>
      <c r="B17" s="189" t="s">
        <v>5</v>
      </c>
      <c r="C17" s="184">
        <v>7968.07</v>
      </c>
      <c r="D17" s="181">
        <f t="shared" si="0"/>
        <v>8764.8770000000004</v>
      </c>
      <c r="E17" s="363">
        <f t="shared" si="1"/>
        <v>9561.6839999999993</v>
      </c>
    </row>
    <row r="18" spans="1:5" ht="15.75" x14ac:dyDescent="0.25">
      <c r="A18" s="182"/>
      <c r="B18" s="189" t="s">
        <v>6</v>
      </c>
      <c r="C18" s="184">
        <v>7313.48</v>
      </c>
      <c r="D18" s="181">
        <f t="shared" si="0"/>
        <v>8044.8279999999995</v>
      </c>
      <c r="E18" s="363">
        <f t="shared" si="1"/>
        <v>8776.1759999999995</v>
      </c>
    </row>
    <row r="19" spans="1:5" ht="15.75" x14ac:dyDescent="0.25">
      <c r="A19" s="185"/>
      <c r="B19" s="190" t="s">
        <v>59</v>
      </c>
      <c r="C19" s="187">
        <v>6286.74</v>
      </c>
      <c r="D19" s="181">
        <f t="shared" si="0"/>
        <v>6915.4139999999998</v>
      </c>
      <c r="E19" s="363">
        <f t="shared" si="1"/>
        <v>7544.0879999999997</v>
      </c>
    </row>
    <row r="20" spans="1:5" ht="15.75" x14ac:dyDescent="0.25">
      <c r="A20" s="188"/>
      <c r="B20" s="364" t="s">
        <v>12</v>
      </c>
      <c r="C20" s="365">
        <v>6155.49</v>
      </c>
      <c r="D20" s="181">
        <f t="shared" si="0"/>
        <v>6771.0389999999998</v>
      </c>
      <c r="E20" s="363">
        <f t="shared" si="1"/>
        <v>7386.5879999999997</v>
      </c>
    </row>
    <row r="21" spans="1:5" ht="15.75" x14ac:dyDescent="0.25">
      <c r="A21" s="182" t="s">
        <v>12</v>
      </c>
      <c r="B21" s="189" t="s">
        <v>5</v>
      </c>
      <c r="C21" s="184">
        <v>8192.36</v>
      </c>
      <c r="D21" s="181">
        <f t="shared" si="0"/>
        <v>9011.5960000000014</v>
      </c>
      <c r="E21" s="363">
        <f t="shared" si="1"/>
        <v>9830.8320000000003</v>
      </c>
    </row>
    <row r="22" spans="1:5" ht="15.75" x14ac:dyDescent="0.25">
      <c r="A22" s="182"/>
      <c r="B22" s="189" t="s">
        <v>6</v>
      </c>
      <c r="C22" s="184">
        <v>7511.19</v>
      </c>
      <c r="D22" s="181">
        <f t="shared" si="0"/>
        <v>8262.3089999999993</v>
      </c>
      <c r="E22" s="363">
        <f t="shared" si="1"/>
        <v>9013.4279999999999</v>
      </c>
    </row>
    <row r="23" spans="1:5" ht="15.75" x14ac:dyDescent="0.25">
      <c r="A23" s="185"/>
      <c r="B23" s="190" t="s">
        <v>59</v>
      </c>
      <c r="C23" s="187">
        <v>6466.17</v>
      </c>
      <c r="D23" s="181">
        <f t="shared" si="0"/>
        <v>7112.7870000000003</v>
      </c>
      <c r="E23" s="363">
        <f t="shared" si="1"/>
        <v>7759.4040000000005</v>
      </c>
    </row>
    <row r="24" spans="1:5" ht="15.75" x14ac:dyDescent="0.25">
      <c r="A24" s="188"/>
      <c r="B24" s="364" t="s">
        <v>12</v>
      </c>
      <c r="C24" s="365">
        <v>6308.34</v>
      </c>
      <c r="D24" s="181">
        <f t="shared" si="0"/>
        <v>6939.174</v>
      </c>
      <c r="E24" s="363">
        <f t="shared" si="1"/>
        <v>7570.0079999999998</v>
      </c>
    </row>
    <row r="25" spans="1:5" ht="15.75" x14ac:dyDescent="0.25">
      <c r="A25" s="182" t="s">
        <v>61</v>
      </c>
      <c r="B25" s="189" t="s">
        <v>5</v>
      </c>
      <c r="C25" s="184">
        <v>8388.41</v>
      </c>
      <c r="D25" s="181">
        <f t="shared" si="0"/>
        <v>9227.2510000000002</v>
      </c>
      <c r="E25" s="363">
        <f t="shared" si="1"/>
        <v>10066.092000000001</v>
      </c>
    </row>
    <row r="26" spans="1:5" ht="15.75" x14ac:dyDescent="0.25">
      <c r="A26" s="182"/>
      <c r="B26" s="189" t="s">
        <v>6</v>
      </c>
      <c r="C26" s="184">
        <v>7690.62</v>
      </c>
      <c r="D26" s="181">
        <f t="shared" si="0"/>
        <v>8459.6820000000007</v>
      </c>
      <c r="E26" s="363">
        <f t="shared" si="1"/>
        <v>9228.7440000000006</v>
      </c>
    </row>
    <row r="27" spans="1:5" ht="15.75" x14ac:dyDescent="0.25">
      <c r="A27" s="185"/>
      <c r="B27" s="190" t="s">
        <v>59</v>
      </c>
      <c r="C27" s="187">
        <v>6620.68</v>
      </c>
      <c r="D27" s="181">
        <f t="shared" si="0"/>
        <v>7282.7480000000005</v>
      </c>
      <c r="E27" s="363">
        <f t="shared" si="1"/>
        <v>7944.8160000000007</v>
      </c>
    </row>
    <row r="28" spans="1:5" ht="15.75" x14ac:dyDescent="0.25">
      <c r="A28" s="188"/>
      <c r="B28" s="364" t="s">
        <v>12</v>
      </c>
      <c r="C28" s="365">
        <v>6491.09</v>
      </c>
      <c r="D28" s="181">
        <f t="shared" si="0"/>
        <v>7140.1990000000005</v>
      </c>
      <c r="E28" s="363">
        <f t="shared" si="1"/>
        <v>7789.308</v>
      </c>
    </row>
    <row r="29" spans="1:5" ht="15.75" x14ac:dyDescent="0.25">
      <c r="A29" s="182" t="s">
        <v>62</v>
      </c>
      <c r="B29" s="189" t="s">
        <v>5</v>
      </c>
      <c r="C29" s="184">
        <v>8624.33</v>
      </c>
      <c r="D29" s="181">
        <f t="shared" si="0"/>
        <v>9486.762999999999</v>
      </c>
      <c r="E29" s="363">
        <f t="shared" si="1"/>
        <v>10349.196</v>
      </c>
    </row>
    <row r="30" spans="1:5" ht="15.75" x14ac:dyDescent="0.25">
      <c r="A30" s="182"/>
      <c r="B30" s="189" t="s">
        <v>6</v>
      </c>
      <c r="C30" s="184">
        <v>7911.59</v>
      </c>
      <c r="D30" s="181">
        <f t="shared" si="0"/>
        <v>8702.7489999999998</v>
      </c>
      <c r="E30" s="363">
        <f t="shared" si="1"/>
        <v>9493.9079999999994</v>
      </c>
    </row>
    <row r="31" spans="1:5" ht="15.75" x14ac:dyDescent="0.25">
      <c r="A31" s="185"/>
      <c r="B31" s="190" t="s">
        <v>59</v>
      </c>
      <c r="C31" s="187">
        <v>6811.74</v>
      </c>
      <c r="D31" s="181">
        <f t="shared" si="0"/>
        <v>7492.9139999999998</v>
      </c>
      <c r="E31" s="363">
        <f t="shared" si="1"/>
        <v>8174.0879999999997</v>
      </c>
    </row>
    <row r="32" spans="1:5" ht="15.75" x14ac:dyDescent="0.25">
      <c r="A32" s="188"/>
      <c r="B32" s="364" t="s">
        <v>12</v>
      </c>
      <c r="C32" s="365">
        <v>6745.28</v>
      </c>
      <c r="D32" s="181">
        <f t="shared" si="0"/>
        <v>7419.808</v>
      </c>
      <c r="E32" s="363">
        <f t="shared" si="1"/>
        <v>8094.3359999999993</v>
      </c>
    </row>
    <row r="33" spans="1:5" ht="15.75" x14ac:dyDescent="0.25">
      <c r="A33" s="182" t="s">
        <v>63</v>
      </c>
      <c r="B33" s="189" t="s">
        <v>5</v>
      </c>
      <c r="C33" s="184">
        <v>8971.56</v>
      </c>
      <c r="D33" s="181">
        <f t="shared" si="0"/>
        <v>9868.7160000000003</v>
      </c>
      <c r="E33" s="363">
        <f t="shared" si="1"/>
        <v>10765.871999999999</v>
      </c>
    </row>
    <row r="34" spans="1:5" ht="15.75" x14ac:dyDescent="0.25">
      <c r="A34" s="182"/>
      <c r="B34" s="189" t="s">
        <v>6</v>
      </c>
      <c r="C34" s="184">
        <v>15706.88</v>
      </c>
      <c r="D34" s="181">
        <f t="shared" si="0"/>
        <v>17277.567999999999</v>
      </c>
      <c r="E34" s="363">
        <f t="shared" si="1"/>
        <v>18848.255999999998</v>
      </c>
    </row>
    <row r="35" spans="1:5" ht="15.75" x14ac:dyDescent="0.25">
      <c r="A35" s="185"/>
      <c r="B35" s="190" t="s">
        <v>59</v>
      </c>
      <c r="C35" s="187">
        <v>7082.55</v>
      </c>
      <c r="D35" s="181">
        <f t="shared" si="0"/>
        <v>7790.8050000000003</v>
      </c>
      <c r="E35" s="363">
        <f t="shared" si="1"/>
        <v>8499.06</v>
      </c>
    </row>
    <row r="36" spans="1:5" ht="15.75" x14ac:dyDescent="0.25">
      <c r="A36" s="188"/>
      <c r="B36" s="364" t="s">
        <v>12</v>
      </c>
      <c r="C36" s="365">
        <v>7021.08</v>
      </c>
      <c r="D36" s="181">
        <f t="shared" si="0"/>
        <v>7723.1880000000001</v>
      </c>
      <c r="E36" s="363">
        <f t="shared" si="1"/>
        <v>8425.2960000000003</v>
      </c>
    </row>
    <row r="37" spans="1:5" ht="15.75" x14ac:dyDescent="0.25">
      <c r="A37" s="182" t="s">
        <v>64</v>
      </c>
      <c r="B37" s="189" t="s">
        <v>5</v>
      </c>
      <c r="C37" s="184">
        <v>9337.07</v>
      </c>
      <c r="D37" s="181">
        <f t="shared" si="0"/>
        <v>10270.777</v>
      </c>
      <c r="E37" s="363">
        <f t="shared" si="1"/>
        <v>11204.484</v>
      </c>
    </row>
    <row r="38" spans="1:5" ht="15.75" x14ac:dyDescent="0.25">
      <c r="A38" s="182"/>
      <c r="B38" s="189" t="s">
        <v>6</v>
      </c>
      <c r="C38" s="184">
        <v>8566.18</v>
      </c>
      <c r="D38" s="181">
        <f t="shared" si="0"/>
        <v>9422.7980000000007</v>
      </c>
      <c r="E38" s="363">
        <f t="shared" si="1"/>
        <v>10279.416000000001</v>
      </c>
    </row>
    <row r="39" spans="1:5" ht="15.75" x14ac:dyDescent="0.25">
      <c r="A39" s="185"/>
      <c r="B39" s="190" t="s">
        <v>59</v>
      </c>
      <c r="C39" s="187">
        <v>7373.29</v>
      </c>
      <c r="D39" s="181">
        <f t="shared" si="0"/>
        <v>8110.6189999999997</v>
      </c>
      <c r="E39" s="363">
        <f t="shared" si="1"/>
        <v>8847.9480000000003</v>
      </c>
    </row>
    <row r="40" spans="1:5" ht="15.75" x14ac:dyDescent="0.25">
      <c r="A40" s="188"/>
      <c r="B40" s="364" t="s">
        <v>12</v>
      </c>
      <c r="C40" s="365">
        <v>7414.83</v>
      </c>
      <c r="D40" s="181">
        <f t="shared" si="0"/>
        <v>8156.3130000000001</v>
      </c>
      <c r="E40" s="363">
        <f t="shared" si="1"/>
        <v>8897.7960000000003</v>
      </c>
    </row>
    <row r="41" spans="1:5" ht="15.75" x14ac:dyDescent="0.25">
      <c r="A41" s="182" t="s">
        <v>44</v>
      </c>
      <c r="B41" s="189" t="s">
        <v>5</v>
      </c>
      <c r="C41" s="184">
        <v>9857.09</v>
      </c>
      <c r="D41" s="181">
        <f t="shared" si="0"/>
        <v>10842.799000000001</v>
      </c>
      <c r="E41" s="363">
        <f t="shared" si="1"/>
        <v>11828.508</v>
      </c>
    </row>
    <row r="42" spans="1:5" ht="15.75" x14ac:dyDescent="0.25">
      <c r="A42" s="182"/>
      <c r="B42" s="189" t="s">
        <v>6</v>
      </c>
      <c r="C42" s="184">
        <v>9047.98</v>
      </c>
      <c r="D42" s="181">
        <f t="shared" si="0"/>
        <v>9952.7780000000002</v>
      </c>
      <c r="E42" s="363">
        <f t="shared" si="1"/>
        <v>10857.575999999999</v>
      </c>
    </row>
    <row r="43" spans="1:5" ht="15.75" x14ac:dyDescent="0.25">
      <c r="A43" s="185"/>
      <c r="B43" s="190" t="s">
        <v>59</v>
      </c>
      <c r="C43" s="187">
        <v>7786.98</v>
      </c>
      <c r="D43" s="181">
        <f t="shared" si="0"/>
        <v>8565.6779999999999</v>
      </c>
      <c r="E43" s="363">
        <f t="shared" si="1"/>
        <v>9344.3760000000002</v>
      </c>
    </row>
    <row r="44" spans="1:5" ht="15.75" x14ac:dyDescent="0.25">
      <c r="A44" s="188"/>
      <c r="B44" s="364" t="s">
        <v>12</v>
      </c>
      <c r="C44" s="365">
        <v>7969.74</v>
      </c>
      <c r="D44" s="181">
        <f t="shared" si="0"/>
        <v>8766.7139999999999</v>
      </c>
      <c r="E44" s="363">
        <f t="shared" si="1"/>
        <v>9563.6880000000001</v>
      </c>
    </row>
    <row r="45" spans="1:5" ht="15.75" x14ac:dyDescent="0.25">
      <c r="A45" s="182" t="s">
        <v>65</v>
      </c>
      <c r="B45" s="189" t="s">
        <v>5</v>
      </c>
      <c r="C45" s="184">
        <v>10603.05</v>
      </c>
      <c r="D45" s="181">
        <f t="shared" si="0"/>
        <v>11663.355</v>
      </c>
      <c r="E45" s="363">
        <f t="shared" si="1"/>
        <v>12723.66</v>
      </c>
    </row>
    <row r="46" spans="1:5" ht="15.75" x14ac:dyDescent="0.25">
      <c r="A46" s="182"/>
      <c r="B46" s="189" t="s">
        <v>6</v>
      </c>
      <c r="C46" s="184">
        <v>9725.84</v>
      </c>
      <c r="D46" s="181">
        <f t="shared" si="0"/>
        <v>10698.424000000001</v>
      </c>
      <c r="E46" s="363">
        <f t="shared" si="1"/>
        <v>11671.008</v>
      </c>
    </row>
    <row r="47" spans="1:5" ht="15.75" x14ac:dyDescent="0.25">
      <c r="A47" s="185"/>
      <c r="B47" s="190" t="s">
        <v>59</v>
      </c>
      <c r="C47" s="187">
        <v>8371.7900000000009</v>
      </c>
      <c r="D47" s="181">
        <f t="shared" si="0"/>
        <v>9208.969000000001</v>
      </c>
      <c r="E47" s="363">
        <f t="shared" si="1"/>
        <v>10046.148000000001</v>
      </c>
    </row>
    <row r="48" spans="1:5" ht="15.75" x14ac:dyDescent="0.25">
      <c r="A48" s="188"/>
      <c r="B48" s="364" t="s">
        <v>12</v>
      </c>
      <c r="C48" s="365">
        <v>8456.5300000000007</v>
      </c>
      <c r="D48" s="181">
        <f t="shared" si="0"/>
        <v>9302.1830000000009</v>
      </c>
      <c r="E48" s="363">
        <f t="shared" si="1"/>
        <v>10147.836000000001</v>
      </c>
    </row>
    <row r="49" spans="1:5" ht="15.75" x14ac:dyDescent="0.25">
      <c r="A49" s="182" t="s">
        <v>66</v>
      </c>
      <c r="B49" s="189" t="s">
        <v>5</v>
      </c>
      <c r="C49" s="184">
        <v>11244.36</v>
      </c>
      <c r="D49" s="181">
        <f t="shared" si="0"/>
        <v>12368.796</v>
      </c>
      <c r="E49" s="363">
        <f t="shared" si="1"/>
        <v>13493.232</v>
      </c>
    </row>
    <row r="50" spans="1:5" ht="15.75" x14ac:dyDescent="0.25">
      <c r="A50" s="182"/>
      <c r="B50" s="189" t="s">
        <v>6</v>
      </c>
      <c r="C50" s="184">
        <v>10308.99</v>
      </c>
      <c r="D50" s="181">
        <f t="shared" si="0"/>
        <v>11339.888999999999</v>
      </c>
      <c r="E50" s="363">
        <f t="shared" si="1"/>
        <v>12370.788</v>
      </c>
    </row>
    <row r="51" spans="1:5" ht="15.75" x14ac:dyDescent="0.25">
      <c r="A51" s="185"/>
      <c r="B51" s="190" t="s">
        <v>59</v>
      </c>
      <c r="C51" s="187">
        <v>8875.2000000000007</v>
      </c>
      <c r="D51" s="181">
        <f t="shared" si="0"/>
        <v>9762.7200000000012</v>
      </c>
      <c r="E51" s="363">
        <f t="shared" si="1"/>
        <v>10650.240000000002</v>
      </c>
    </row>
    <row r="52" spans="1:5" ht="15.75" x14ac:dyDescent="0.25">
      <c r="A52" s="188"/>
      <c r="B52" s="364" t="s">
        <v>12</v>
      </c>
      <c r="C52" s="365">
        <v>8928.36</v>
      </c>
      <c r="D52" s="181">
        <f t="shared" si="0"/>
        <v>9821.1959999999999</v>
      </c>
      <c r="E52" s="363">
        <f t="shared" si="1"/>
        <v>10714.032000000001</v>
      </c>
    </row>
    <row r="53" spans="1:5" ht="15.75" x14ac:dyDescent="0.25">
      <c r="A53" s="182" t="s">
        <v>67</v>
      </c>
      <c r="B53" s="189" t="s">
        <v>5</v>
      </c>
      <c r="C53" s="184">
        <v>11869.04</v>
      </c>
      <c r="D53" s="181">
        <f t="shared" si="0"/>
        <v>13055.944000000001</v>
      </c>
      <c r="E53" s="363">
        <f t="shared" si="1"/>
        <v>14242.848000000002</v>
      </c>
    </row>
    <row r="54" spans="1:5" ht="15.75" x14ac:dyDescent="0.25">
      <c r="A54" s="182"/>
      <c r="B54" s="189" t="s">
        <v>6</v>
      </c>
      <c r="C54" s="184">
        <v>10885.49</v>
      </c>
      <c r="D54" s="181">
        <f t="shared" si="0"/>
        <v>11974.039000000001</v>
      </c>
      <c r="E54" s="363">
        <f t="shared" si="1"/>
        <v>13062.588</v>
      </c>
    </row>
    <row r="55" spans="1:5" ht="15.75" x14ac:dyDescent="0.25">
      <c r="A55" s="185"/>
      <c r="B55" s="190" t="s">
        <v>59</v>
      </c>
      <c r="C55" s="187">
        <v>9365.31</v>
      </c>
      <c r="D55" s="181">
        <f t="shared" si="0"/>
        <v>10301.841</v>
      </c>
      <c r="E55" s="363">
        <f t="shared" si="1"/>
        <v>11238.371999999999</v>
      </c>
    </row>
    <row r="56" spans="1:5" ht="15.75" x14ac:dyDescent="0.25">
      <c r="A56" s="188"/>
      <c r="B56" s="364" t="s">
        <v>12</v>
      </c>
      <c r="C56" s="365">
        <v>9371.9599999999991</v>
      </c>
      <c r="D56" s="181">
        <f t="shared" si="0"/>
        <v>10309.155999999999</v>
      </c>
      <c r="E56" s="363">
        <f t="shared" si="1"/>
        <v>11246.351999999999</v>
      </c>
    </row>
    <row r="57" spans="1:5" ht="15.75" x14ac:dyDescent="0.25">
      <c r="A57" s="182" t="s">
        <v>68</v>
      </c>
      <c r="B57" s="189" t="s">
        <v>5</v>
      </c>
      <c r="C57" s="184">
        <v>12468.81</v>
      </c>
      <c r="D57" s="181">
        <f t="shared" si="0"/>
        <v>13715.690999999999</v>
      </c>
      <c r="E57" s="363">
        <f t="shared" si="1"/>
        <v>14962.572</v>
      </c>
    </row>
    <row r="58" spans="1:5" ht="15.75" x14ac:dyDescent="0.25">
      <c r="A58" s="182"/>
      <c r="B58" s="189" t="s">
        <v>6</v>
      </c>
      <c r="C58" s="184">
        <v>11433.75</v>
      </c>
      <c r="D58" s="181">
        <f t="shared" si="0"/>
        <v>12577.125</v>
      </c>
      <c r="E58" s="363">
        <f t="shared" si="1"/>
        <v>13720.5</v>
      </c>
    </row>
    <row r="59" spans="1:5" ht="15.75" x14ac:dyDescent="0.25">
      <c r="A59" s="185"/>
      <c r="B59" s="190" t="s">
        <v>59</v>
      </c>
      <c r="C59" s="187">
        <v>9843.7999999999993</v>
      </c>
      <c r="D59" s="181">
        <f t="shared" si="0"/>
        <v>10828.179999999998</v>
      </c>
      <c r="E59" s="363">
        <f t="shared" si="1"/>
        <v>11812.56</v>
      </c>
    </row>
    <row r="60" spans="1:5" ht="15.75" x14ac:dyDescent="0.25">
      <c r="A60" s="188"/>
      <c r="B60" s="364" t="s">
        <v>12</v>
      </c>
      <c r="C60" s="365">
        <v>10265.790000000001</v>
      </c>
      <c r="D60" s="181">
        <f t="shared" si="0"/>
        <v>11292.369000000001</v>
      </c>
      <c r="E60" s="363">
        <f t="shared" si="1"/>
        <v>12318.948</v>
      </c>
    </row>
    <row r="61" spans="1:5" ht="15.75" x14ac:dyDescent="0.25">
      <c r="A61" s="182" t="s">
        <v>69</v>
      </c>
      <c r="B61" s="189" t="s">
        <v>5</v>
      </c>
      <c r="C61" s="184">
        <v>13651.72</v>
      </c>
      <c r="D61" s="181">
        <f t="shared" si="0"/>
        <v>15016.892</v>
      </c>
      <c r="E61" s="363">
        <f t="shared" si="1"/>
        <v>16382.063999999998</v>
      </c>
    </row>
    <row r="62" spans="1:5" ht="15.75" x14ac:dyDescent="0.25">
      <c r="A62" s="182"/>
      <c r="B62" s="189" t="s">
        <v>6</v>
      </c>
      <c r="C62" s="184">
        <v>12525.29</v>
      </c>
      <c r="D62" s="181">
        <f t="shared" si="0"/>
        <v>13777.819000000001</v>
      </c>
      <c r="E62" s="363">
        <f t="shared" si="1"/>
        <v>15030.348000000002</v>
      </c>
    </row>
    <row r="63" spans="1:5" ht="16.5" thickBot="1" x14ac:dyDescent="0.3">
      <c r="A63" s="191"/>
      <c r="B63" s="192" t="s">
        <v>59</v>
      </c>
      <c r="C63" s="193">
        <v>10779.16</v>
      </c>
      <c r="D63" s="366">
        <f t="shared" si="0"/>
        <v>11857.076000000001</v>
      </c>
      <c r="E63" s="367">
        <f t="shared" si="1"/>
        <v>12934.992</v>
      </c>
    </row>
    <row r="64" spans="1:5" ht="16.5" thickBot="1" x14ac:dyDescent="0.3">
      <c r="A64" s="194"/>
      <c r="B64" s="173"/>
      <c r="C64" s="174"/>
      <c r="D64" s="174"/>
      <c r="E64" s="174"/>
    </row>
    <row r="65" spans="1:5" ht="16.5" thickBot="1" x14ac:dyDescent="0.3">
      <c r="A65" s="196" t="s">
        <v>70</v>
      </c>
      <c r="B65" s="197"/>
      <c r="C65" s="198">
        <v>237.9</v>
      </c>
      <c r="D65" s="199">
        <f>C65*10/100+C65</f>
        <v>261.69</v>
      </c>
      <c r="E65" s="368">
        <f>C65*20/100+C65</f>
        <v>285.48</v>
      </c>
    </row>
    <row r="66" spans="1:5" ht="16.5" thickBot="1" x14ac:dyDescent="0.3">
      <c r="A66" s="369" t="s">
        <v>71</v>
      </c>
      <c r="B66" s="370"/>
      <c r="C66" s="371">
        <v>66.95</v>
      </c>
      <c r="D66" s="199">
        <f t="shared" ref="D66:D78" si="2">C66*10/100+C66</f>
        <v>73.64500000000001</v>
      </c>
      <c r="E66" s="368">
        <f t="shared" ref="E66:E78" si="3">C66*20/100+C66</f>
        <v>80.34</v>
      </c>
    </row>
    <row r="67" spans="1:5" ht="16.5" thickBot="1" x14ac:dyDescent="0.3">
      <c r="A67" s="372" t="s">
        <v>72</v>
      </c>
      <c r="B67" s="373"/>
      <c r="C67" s="371">
        <v>76.42</v>
      </c>
      <c r="D67" s="199">
        <f t="shared" si="2"/>
        <v>84.061999999999998</v>
      </c>
      <c r="E67" s="368">
        <f t="shared" si="3"/>
        <v>91.704000000000008</v>
      </c>
    </row>
    <row r="68" spans="1:5" ht="16.5" thickBot="1" x14ac:dyDescent="0.3">
      <c r="A68" s="372" t="s">
        <v>73</v>
      </c>
      <c r="B68" s="373"/>
      <c r="C68" s="371">
        <v>3203.18</v>
      </c>
      <c r="D68" s="199">
        <f t="shared" si="2"/>
        <v>3523.4979999999996</v>
      </c>
      <c r="E68" s="368">
        <f t="shared" si="3"/>
        <v>3843.8159999999998</v>
      </c>
    </row>
    <row r="69" spans="1:5" ht="16.5" thickBot="1" x14ac:dyDescent="0.3">
      <c r="A69" s="372" t="s">
        <v>74</v>
      </c>
      <c r="B69" s="373"/>
      <c r="C69" s="371">
        <v>5123.76</v>
      </c>
      <c r="D69" s="199">
        <f t="shared" si="2"/>
        <v>5636.1360000000004</v>
      </c>
      <c r="E69" s="368">
        <f t="shared" si="3"/>
        <v>6148.5120000000006</v>
      </c>
    </row>
    <row r="70" spans="1:5" ht="16.5" thickBot="1" x14ac:dyDescent="0.3">
      <c r="A70" s="372" t="s">
        <v>75</v>
      </c>
      <c r="B70" s="373"/>
      <c r="C70" s="371">
        <v>1794.31</v>
      </c>
      <c r="D70" s="199">
        <f t="shared" si="2"/>
        <v>1973.741</v>
      </c>
      <c r="E70" s="368">
        <f t="shared" si="3"/>
        <v>2153.172</v>
      </c>
    </row>
    <row r="71" spans="1:5" ht="16.5" thickBot="1" x14ac:dyDescent="0.3">
      <c r="A71" s="372" t="s">
        <v>76</v>
      </c>
      <c r="B71" s="373"/>
      <c r="C71" s="371">
        <v>5123.76</v>
      </c>
      <c r="D71" s="199">
        <f t="shared" si="2"/>
        <v>5636.1360000000004</v>
      </c>
      <c r="E71" s="368">
        <f t="shared" si="3"/>
        <v>6148.5120000000006</v>
      </c>
    </row>
    <row r="72" spans="1:5" ht="16.5" thickBot="1" x14ac:dyDescent="0.3">
      <c r="A72" s="372" t="s">
        <v>77</v>
      </c>
      <c r="B72" s="373"/>
      <c r="C72" s="371">
        <v>1794.31</v>
      </c>
      <c r="D72" s="199">
        <f t="shared" si="2"/>
        <v>1973.741</v>
      </c>
      <c r="E72" s="368">
        <f t="shared" si="3"/>
        <v>2153.172</v>
      </c>
    </row>
    <row r="73" spans="1:5" ht="16.5" thickBot="1" x14ac:dyDescent="0.3">
      <c r="A73" s="372" t="s">
        <v>78</v>
      </c>
      <c r="B73" s="373"/>
      <c r="C73" s="371">
        <v>1794.31</v>
      </c>
      <c r="D73" s="199">
        <f t="shared" si="2"/>
        <v>1973.741</v>
      </c>
      <c r="E73" s="368">
        <f t="shared" si="3"/>
        <v>2153.172</v>
      </c>
    </row>
    <row r="74" spans="1:5" ht="16.5" thickBot="1" x14ac:dyDescent="0.3">
      <c r="A74" s="372" t="s">
        <v>79</v>
      </c>
      <c r="B74" s="373"/>
      <c r="C74" s="371">
        <v>1794.31</v>
      </c>
      <c r="D74" s="199">
        <f t="shared" si="2"/>
        <v>1973.741</v>
      </c>
      <c r="E74" s="368">
        <f t="shared" si="3"/>
        <v>2153.172</v>
      </c>
    </row>
    <row r="75" spans="1:5" ht="16.5" thickBot="1" x14ac:dyDescent="0.3">
      <c r="A75" s="372" t="s">
        <v>80</v>
      </c>
      <c r="B75" s="373"/>
      <c r="C75" s="371">
        <v>279.12</v>
      </c>
      <c r="D75" s="199">
        <f t="shared" si="2"/>
        <v>307.03199999999998</v>
      </c>
      <c r="E75" s="368">
        <f t="shared" si="3"/>
        <v>334.94400000000002</v>
      </c>
    </row>
    <row r="76" spans="1:5" ht="16.5" thickBot="1" x14ac:dyDescent="0.3">
      <c r="A76" s="372" t="s">
        <v>81</v>
      </c>
      <c r="B76" s="373"/>
      <c r="C76" s="371">
        <v>74.760000000000005</v>
      </c>
      <c r="D76" s="199">
        <f t="shared" si="2"/>
        <v>82.236000000000004</v>
      </c>
      <c r="E76" s="368">
        <f t="shared" si="3"/>
        <v>89.712000000000003</v>
      </c>
    </row>
    <row r="77" spans="1:5" ht="16.5" thickBot="1" x14ac:dyDescent="0.3">
      <c r="A77" s="369" t="s">
        <v>82</v>
      </c>
      <c r="B77" s="370"/>
      <c r="C77" s="371">
        <v>2754.6</v>
      </c>
      <c r="D77" s="199">
        <f t="shared" si="2"/>
        <v>3030.06</v>
      </c>
      <c r="E77" s="368">
        <f t="shared" si="3"/>
        <v>3305.52</v>
      </c>
    </row>
    <row r="78" spans="1:5" ht="16.5" thickBot="1" x14ac:dyDescent="0.3">
      <c r="A78" s="374" t="s">
        <v>83</v>
      </c>
      <c r="B78" s="375"/>
      <c r="C78" s="376">
        <v>3066.94</v>
      </c>
      <c r="D78" s="377">
        <f t="shared" si="2"/>
        <v>3373.634</v>
      </c>
      <c r="E78" s="378">
        <f t="shared" si="3"/>
        <v>3680.328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J24" sqref="J24"/>
    </sheetView>
  </sheetViews>
  <sheetFormatPr baseColWidth="10" defaultRowHeight="15" x14ac:dyDescent="0.25"/>
  <cols>
    <col min="1" max="1" width="6.85546875" customWidth="1"/>
    <col min="2" max="2" width="16.42578125" customWidth="1"/>
    <col min="3" max="4" width="13.5703125" customWidth="1"/>
    <col min="6" max="6" width="16.7109375" customWidth="1"/>
    <col min="7" max="8" width="13.5703125" customWidth="1"/>
    <col min="10" max="10" width="16.42578125" customWidth="1"/>
    <col min="11" max="11" width="13.5703125" customWidth="1"/>
    <col min="14" max="15" width="11.42578125" customWidth="1"/>
  </cols>
  <sheetData>
    <row r="1" spans="1:11" ht="15.75" thickBot="1" x14ac:dyDescent="0.3"/>
    <row r="2" spans="1:11" ht="16.5" thickBot="1" x14ac:dyDescent="0.3">
      <c r="A2" s="1"/>
      <c r="B2" s="395"/>
      <c r="C2" s="381" t="s">
        <v>138</v>
      </c>
      <c r="D2" s="382"/>
      <c r="E2" s="383"/>
    </row>
    <row r="3" spans="1:11" ht="15.75" thickBot="1" x14ac:dyDescent="0.3"/>
    <row r="4" spans="1:11" x14ac:dyDescent="0.25">
      <c r="B4" s="396" t="s">
        <v>139</v>
      </c>
      <c r="C4" s="397"/>
      <c r="D4" s="398"/>
      <c r="E4" s="379"/>
      <c r="F4" s="396" t="s">
        <v>140</v>
      </c>
      <c r="G4" s="397"/>
      <c r="H4" s="398"/>
      <c r="I4" s="379"/>
      <c r="J4" s="396" t="s">
        <v>141</v>
      </c>
      <c r="K4" s="398"/>
    </row>
    <row r="5" spans="1:11" ht="15.75" thickBot="1" x14ac:dyDescent="0.3">
      <c r="B5" s="399"/>
      <c r="C5" s="400"/>
      <c r="D5" s="401"/>
      <c r="E5" s="379"/>
      <c r="F5" s="399"/>
      <c r="G5" s="400"/>
      <c r="H5" s="401"/>
      <c r="I5" s="379"/>
      <c r="J5" s="399"/>
      <c r="K5" s="401"/>
    </row>
    <row r="6" spans="1:11" ht="26.25" thickBot="1" x14ac:dyDescent="0.3">
      <c r="B6" s="385" t="s">
        <v>142</v>
      </c>
      <c r="C6" s="386" t="s">
        <v>143</v>
      </c>
      <c r="D6" s="386" t="s">
        <v>144</v>
      </c>
      <c r="E6" s="379"/>
      <c r="F6" s="385" t="s">
        <v>142</v>
      </c>
      <c r="G6" s="386" t="s">
        <v>143</v>
      </c>
      <c r="H6" s="386" t="s">
        <v>144</v>
      </c>
      <c r="I6" s="379"/>
      <c r="J6" s="385" t="s">
        <v>142</v>
      </c>
      <c r="K6" s="386" t="s">
        <v>143</v>
      </c>
    </row>
    <row r="7" spans="1:11" ht="15.75" thickBot="1" x14ac:dyDescent="0.3">
      <c r="B7" s="393" t="s">
        <v>1</v>
      </c>
      <c r="C7" s="394">
        <v>15456</v>
      </c>
      <c r="D7" s="394">
        <v>3588</v>
      </c>
      <c r="E7" s="379"/>
      <c r="F7" s="393" t="s">
        <v>1</v>
      </c>
      <c r="G7" s="394">
        <v>17112</v>
      </c>
      <c r="H7" s="394">
        <v>1932</v>
      </c>
      <c r="I7" s="379"/>
      <c r="J7" s="393" t="s">
        <v>1</v>
      </c>
      <c r="K7" s="394">
        <v>19044</v>
      </c>
    </row>
    <row r="8" spans="1:11" ht="15.75" thickBot="1" x14ac:dyDescent="0.3">
      <c r="B8" s="393" t="s">
        <v>145</v>
      </c>
      <c r="C8" s="394">
        <v>22751.23</v>
      </c>
      <c r="D8" s="394">
        <v>5281.54</v>
      </c>
      <c r="E8" s="379"/>
      <c r="F8" s="393" t="s">
        <v>145</v>
      </c>
      <c r="G8" s="394">
        <v>25188.86</v>
      </c>
      <c r="H8" s="394">
        <v>2843.9</v>
      </c>
      <c r="I8" s="379"/>
      <c r="J8" s="393" t="s">
        <v>145</v>
      </c>
      <c r="K8" s="394">
        <v>28032.77</v>
      </c>
    </row>
    <row r="9" spans="1:11" ht="15.75" thickBot="1" x14ac:dyDescent="0.3">
      <c r="B9" s="393" t="s">
        <v>146</v>
      </c>
      <c r="C9" s="394">
        <v>24822.34</v>
      </c>
      <c r="D9" s="394">
        <v>5762.33</v>
      </c>
      <c r="E9" s="379"/>
      <c r="F9" s="393" t="s">
        <v>146</v>
      </c>
      <c r="G9" s="394">
        <v>27481.87</v>
      </c>
      <c r="H9" s="394">
        <v>3102.79</v>
      </c>
      <c r="I9" s="379"/>
      <c r="J9" s="393" t="s">
        <v>146</v>
      </c>
      <c r="K9" s="394">
        <v>30584.66</v>
      </c>
    </row>
    <row r="10" spans="1:11" ht="15.75" thickBot="1" x14ac:dyDescent="0.3">
      <c r="B10" s="393" t="s">
        <v>147</v>
      </c>
      <c r="C10" s="394">
        <v>24822.34</v>
      </c>
      <c r="D10" s="394">
        <v>5762.33</v>
      </c>
      <c r="E10" s="379"/>
      <c r="F10" s="393" t="s">
        <v>147</v>
      </c>
      <c r="G10" s="394">
        <v>27481.87</v>
      </c>
      <c r="H10" s="394">
        <v>3102.79</v>
      </c>
      <c r="I10" s="379"/>
      <c r="J10" s="393" t="s">
        <v>147</v>
      </c>
      <c r="K10" s="394">
        <v>30584.66</v>
      </c>
    </row>
    <row r="11" spans="1:11" ht="15.75" thickBot="1" x14ac:dyDescent="0.3">
      <c r="B11" s="393" t="s">
        <v>148</v>
      </c>
      <c r="C11" s="394">
        <v>27094.37</v>
      </c>
      <c r="D11" s="394">
        <v>6289.76</v>
      </c>
      <c r="E11" s="379"/>
      <c r="F11" s="393" t="s">
        <v>148</v>
      </c>
      <c r="G11" s="394">
        <v>29997.34</v>
      </c>
      <c r="H11" s="394">
        <v>3386.8</v>
      </c>
      <c r="I11" s="379"/>
      <c r="J11" s="393" t="s">
        <v>148</v>
      </c>
      <c r="K11" s="394">
        <v>33384.129999999997</v>
      </c>
    </row>
    <row r="12" spans="1:11" ht="15.75" thickBot="1" x14ac:dyDescent="0.3">
      <c r="B12" s="393" t="s">
        <v>149</v>
      </c>
      <c r="C12" s="394">
        <v>24822.34</v>
      </c>
      <c r="D12" s="394">
        <v>5762.33</v>
      </c>
      <c r="E12" s="379"/>
      <c r="F12" s="393" t="s">
        <v>149</v>
      </c>
      <c r="G12" s="394">
        <v>27481.87</v>
      </c>
      <c r="H12" s="394">
        <v>3102.79</v>
      </c>
      <c r="I12" s="379"/>
      <c r="J12" s="393" t="s">
        <v>149</v>
      </c>
      <c r="K12" s="394">
        <v>30584.66</v>
      </c>
    </row>
    <row r="13" spans="1:11" ht="15.75" thickBot="1" x14ac:dyDescent="0.3">
      <c r="B13" s="393" t="s">
        <v>2</v>
      </c>
      <c r="C13" s="394">
        <v>24822.34</v>
      </c>
      <c r="D13" s="394">
        <v>5762.33</v>
      </c>
      <c r="E13" s="379"/>
      <c r="F13" s="393" t="s">
        <v>2</v>
      </c>
      <c r="G13" s="394">
        <v>27481.87</v>
      </c>
      <c r="H13" s="394">
        <v>3102.79</v>
      </c>
      <c r="I13" s="379"/>
      <c r="J13" s="393" t="s">
        <v>2</v>
      </c>
      <c r="K13" s="394">
        <v>30584.66</v>
      </c>
    </row>
    <row r="14" spans="1:11" ht="15.75" thickBot="1" x14ac:dyDescent="0.3">
      <c r="B14" s="393" t="s">
        <v>50</v>
      </c>
      <c r="C14" s="394">
        <v>27094.37</v>
      </c>
      <c r="D14" s="394">
        <v>6289.76</v>
      </c>
      <c r="E14" s="379"/>
      <c r="F14" s="393" t="s">
        <v>50</v>
      </c>
      <c r="G14" s="394">
        <v>29997.34</v>
      </c>
      <c r="H14" s="394">
        <v>3386.8</v>
      </c>
      <c r="I14" s="379"/>
      <c r="J14" s="393" t="s">
        <v>50</v>
      </c>
      <c r="K14" s="394">
        <v>33384.129999999997</v>
      </c>
    </row>
    <row r="15" spans="1:11" ht="15.75" thickBot="1" x14ac:dyDescent="0.3"/>
    <row r="16" spans="1:11" ht="15.75" thickBot="1" x14ac:dyDescent="0.3">
      <c r="B16" s="380" t="s">
        <v>3</v>
      </c>
      <c r="C16" s="384"/>
    </row>
    <row r="17" spans="3:7" ht="15.75" thickBot="1" x14ac:dyDescent="0.3">
      <c r="C17" s="387" t="s">
        <v>150</v>
      </c>
      <c r="D17" s="388"/>
      <c r="E17" s="388"/>
      <c r="F17" s="388"/>
      <c r="G17" s="389"/>
    </row>
    <row r="18" spans="3:7" ht="15.75" thickBot="1" x14ac:dyDescent="0.3">
      <c r="C18" s="387" t="s">
        <v>51</v>
      </c>
      <c r="D18" s="388"/>
      <c r="E18" s="388"/>
      <c r="F18" s="388"/>
      <c r="G18" s="389"/>
    </row>
    <row r="19" spans="3:7" ht="15.75" thickBot="1" x14ac:dyDescent="0.3">
      <c r="C19" s="387" t="s">
        <v>52</v>
      </c>
      <c r="D19" s="388"/>
      <c r="E19" s="388"/>
      <c r="F19" s="388"/>
      <c r="G19" s="389"/>
    </row>
    <row r="20" spans="3:7" ht="15.75" thickBot="1" x14ac:dyDescent="0.3">
      <c r="C20" s="387" t="s">
        <v>53</v>
      </c>
      <c r="D20" s="388"/>
      <c r="E20" s="388"/>
      <c r="F20" s="388"/>
      <c r="G20" s="389"/>
    </row>
    <row r="21" spans="3:7" ht="15.75" thickBot="1" x14ac:dyDescent="0.3">
      <c r="C21" s="390" t="s">
        <v>54</v>
      </c>
      <c r="D21" s="391"/>
      <c r="E21" s="391"/>
      <c r="F21" s="391"/>
      <c r="G21" s="392"/>
    </row>
  </sheetData>
  <mergeCells count="3">
    <mergeCell ref="B4:D5"/>
    <mergeCell ref="F4:H5"/>
    <mergeCell ref="J4:K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6" sqref="O16"/>
    </sheetView>
  </sheetViews>
  <sheetFormatPr baseColWidth="10" defaultRowHeight="15" x14ac:dyDescent="0.25"/>
  <cols>
    <col min="4" max="4" width="11.42578125" customWidth="1"/>
  </cols>
  <sheetData/>
  <pageMargins left="0.7" right="0.7" top="0.75" bottom="0.75" header="0.3" footer="0.3"/>
  <pageSetup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workbookViewId="0">
      <selection activeCell="K53" sqref="K53"/>
    </sheetView>
  </sheetViews>
  <sheetFormatPr baseColWidth="10" defaultRowHeight="15" x14ac:dyDescent="0.25"/>
  <cols>
    <col min="4" max="4" width="12" customWidth="1"/>
  </cols>
  <sheetData>
    <row r="1" spans="1:11" ht="15.75" thickBot="1" x14ac:dyDescent="0.3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</row>
    <row r="2" spans="1:11" x14ac:dyDescent="0.25">
      <c r="A2" s="200"/>
      <c r="B2" s="201" t="s">
        <v>84</v>
      </c>
      <c r="C2" s="202"/>
      <c r="D2" s="202"/>
      <c r="E2" s="202"/>
      <c r="F2" s="202"/>
      <c r="G2" s="202"/>
      <c r="H2" s="202"/>
      <c r="I2" s="202"/>
      <c r="J2" s="203"/>
    </row>
    <row r="3" spans="1:11" ht="15.75" thickBot="1" x14ac:dyDescent="0.3">
      <c r="A3" s="200"/>
      <c r="B3" s="204"/>
      <c r="C3" s="205"/>
      <c r="D3" s="205"/>
      <c r="E3" s="205"/>
      <c r="F3" s="205"/>
      <c r="G3" s="205"/>
      <c r="H3" s="205"/>
      <c r="I3" s="205"/>
      <c r="J3" s="206"/>
    </row>
    <row r="4" spans="1:11" x14ac:dyDescent="0.25">
      <c r="A4" s="200"/>
      <c r="B4" s="207"/>
      <c r="C4" s="207"/>
      <c r="D4" s="207"/>
      <c r="E4" s="207"/>
      <c r="F4" s="207"/>
      <c r="G4" s="207"/>
      <c r="H4" s="207"/>
      <c r="I4" s="207"/>
      <c r="J4" s="207"/>
    </row>
    <row r="5" spans="1:11" ht="15.75" thickBot="1" x14ac:dyDescent="0.3">
      <c r="A5" s="200"/>
      <c r="B5" s="208"/>
      <c r="C5" s="208"/>
      <c r="D5" s="208"/>
      <c r="E5" s="208"/>
      <c r="F5" s="208"/>
      <c r="G5" s="208"/>
      <c r="H5" s="208"/>
      <c r="I5" s="208"/>
      <c r="J5" s="208"/>
    </row>
    <row r="6" spans="1:11" ht="15.75" thickBot="1" x14ac:dyDescent="0.3">
      <c r="A6" s="200"/>
      <c r="B6" s="209"/>
      <c r="C6" s="210"/>
      <c r="D6" s="210"/>
      <c r="E6" s="210" t="s">
        <v>85</v>
      </c>
      <c r="F6" s="210"/>
      <c r="G6" s="210"/>
      <c r="H6" s="210"/>
      <c r="I6" s="210"/>
      <c r="J6" s="211"/>
    </row>
    <row r="7" spans="1:11" ht="15.75" thickBot="1" x14ac:dyDescent="0.3">
      <c r="A7" s="200"/>
      <c r="B7" s="208"/>
      <c r="C7" s="208"/>
      <c r="D7" s="208"/>
      <c r="E7" s="208"/>
      <c r="F7" s="208"/>
      <c r="G7" s="208"/>
      <c r="H7" s="208"/>
      <c r="I7" s="208"/>
      <c r="J7" s="208"/>
    </row>
    <row r="8" spans="1:11" x14ac:dyDescent="0.25">
      <c r="A8" s="200"/>
      <c r="B8" s="212" t="s">
        <v>86</v>
      </c>
      <c r="C8" s="213"/>
      <c r="D8" s="213"/>
      <c r="E8" s="214"/>
      <c r="F8" s="208"/>
      <c r="G8" s="215" t="s">
        <v>87</v>
      </c>
      <c r="H8" s="216"/>
      <c r="I8" s="216"/>
      <c r="J8" s="217"/>
    </row>
    <row r="9" spans="1:11" ht="15.75" thickBot="1" x14ac:dyDescent="0.3">
      <c r="A9" s="200"/>
      <c r="B9" s="334" t="s">
        <v>88</v>
      </c>
      <c r="C9" s="207"/>
      <c r="D9" s="207"/>
      <c r="E9" s="335"/>
      <c r="F9" s="208"/>
      <c r="G9" s="220" t="s">
        <v>89</v>
      </c>
      <c r="H9" s="207"/>
      <c r="I9" s="207"/>
      <c r="J9" s="221"/>
    </row>
    <row r="10" spans="1:11" ht="15.75" thickBot="1" x14ac:dyDescent="0.3">
      <c r="A10" s="200"/>
      <c r="B10" s="337"/>
      <c r="C10" s="338" t="s">
        <v>90</v>
      </c>
      <c r="D10" s="338"/>
      <c r="E10" s="339"/>
      <c r="F10" s="208"/>
      <c r="G10" s="220"/>
      <c r="H10" s="207"/>
      <c r="I10" s="207"/>
      <c r="J10" s="221"/>
    </row>
    <row r="11" spans="1:11" ht="15.75" thickBot="1" x14ac:dyDescent="0.3">
      <c r="A11" s="200"/>
      <c r="B11" s="336" t="s">
        <v>0</v>
      </c>
      <c r="C11" s="312" t="s">
        <v>91</v>
      </c>
      <c r="D11" s="329" t="s">
        <v>91</v>
      </c>
      <c r="E11" s="312"/>
      <c r="F11" s="208"/>
      <c r="G11" s="222"/>
      <c r="H11" s="330" t="s">
        <v>92</v>
      </c>
      <c r="I11" s="331"/>
      <c r="J11" s="332"/>
    </row>
    <row r="12" spans="1:11" ht="15.75" thickBot="1" x14ac:dyDescent="0.3">
      <c r="A12" s="200"/>
      <c r="B12" s="225"/>
      <c r="C12" s="311">
        <v>42644</v>
      </c>
      <c r="D12" s="326">
        <v>42856</v>
      </c>
      <c r="E12" s="311"/>
      <c r="F12" s="208"/>
      <c r="G12" s="226" t="s">
        <v>0</v>
      </c>
      <c r="H12" s="312" t="s">
        <v>91</v>
      </c>
      <c r="I12" s="329" t="s">
        <v>91</v>
      </c>
      <c r="J12" s="312"/>
    </row>
    <row r="13" spans="1:11" ht="15.75" thickBot="1" x14ac:dyDescent="0.3">
      <c r="A13" s="200"/>
      <c r="B13" s="229">
        <v>1</v>
      </c>
      <c r="C13" s="333">
        <v>13742</v>
      </c>
      <c r="D13" s="327">
        <f>C13*21/100+C13</f>
        <v>16627.82</v>
      </c>
      <c r="E13" s="324"/>
      <c r="F13" s="208"/>
      <c r="G13" s="226"/>
      <c r="H13" s="311">
        <v>42644</v>
      </c>
      <c r="I13" s="326">
        <v>42856</v>
      </c>
      <c r="J13" s="311"/>
    </row>
    <row r="14" spans="1:11" ht="15.75" thickBot="1" x14ac:dyDescent="0.3">
      <c r="A14" s="200"/>
      <c r="B14" s="230">
        <v>2</v>
      </c>
      <c r="C14" s="333">
        <v>15528</v>
      </c>
      <c r="D14" s="327">
        <f t="shared" ref="D14:D16" si="0">C14*21/100+C14</f>
        <v>18788.88</v>
      </c>
      <c r="E14" s="324"/>
      <c r="F14" s="208"/>
      <c r="G14" s="231" t="s">
        <v>44</v>
      </c>
      <c r="H14" s="325">
        <v>9428</v>
      </c>
      <c r="I14" s="327">
        <f>H14*21/100+H14</f>
        <v>11407.880000000001</v>
      </c>
      <c r="J14" s="324"/>
    </row>
    <row r="15" spans="1:11" ht="15.75" thickBot="1" x14ac:dyDescent="0.3">
      <c r="A15" s="200"/>
      <c r="B15" s="230">
        <v>3</v>
      </c>
      <c r="C15" s="333">
        <v>17545</v>
      </c>
      <c r="D15" s="327">
        <f t="shared" si="0"/>
        <v>21229.45</v>
      </c>
      <c r="E15" s="324"/>
      <c r="F15" s="208"/>
      <c r="G15" s="232" t="s">
        <v>45</v>
      </c>
      <c r="H15" s="325">
        <v>10541</v>
      </c>
      <c r="I15" s="327">
        <f t="shared" ref="I15:I20" si="1">H15*21/100+H15</f>
        <v>12754.61</v>
      </c>
      <c r="J15" s="324"/>
    </row>
    <row r="16" spans="1:11" ht="15.75" thickBot="1" x14ac:dyDescent="0.3">
      <c r="A16" s="200"/>
      <c r="B16" s="233">
        <v>4</v>
      </c>
      <c r="C16" s="333">
        <v>19300</v>
      </c>
      <c r="D16" s="328">
        <f t="shared" si="0"/>
        <v>23353</v>
      </c>
      <c r="E16" s="324"/>
      <c r="F16" s="208"/>
      <c r="G16" s="232" t="s">
        <v>46</v>
      </c>
      <c r="H16" s="325">
        <v>10627</v>
      </c>
      <c r="I16" s="327">
        <f t="shared" si="1"/>
        <v>12858.67</v>
      </c>
      <c r="J16" s="324"/>
    </row>
    <row r="17" spans="1:10" ht="15.75" thickBot="1" x14ac:dyDescent="0.3">
      <c r="A17" s="200"/>
      <c r="B17" s="208"/>
      <c r="C17" s="208"/>
      <c r="D17" s="208"/>
      <c r="E17" s="208"/>
      <c r="F17" s="208"/>
      <c r="G17" s="232" t="s">
        <v>47</v>
      </c>
      <c r="H17" s="325">
        <v>13742</v>
      </c>
      <c r="I17" s="327">
        <f t="shared" si="1"/>
        <v>16627.82</v>
      </c>
      <c r="J17" s="324"/>
    </row>
    <row r="18" spans="1:10" ht="15.75" thickBot="1" x14ac:dyDescent="0.3">
      <c r="A18" s="200"/>
      <c r="B18" s="3"/>
      <c r="C18" s="208"/>
      <c r="D18" s="208"/>
      <c r="E18" s="208"/>
      <c r="F18" s="208"/>
      <c r="G18" s="232" t="s">
        <v>93</v>
      </c>
      <c r="H18" s="325">
        <v>15528</v>
      </c>
      <c r="I18" s="327">
        <f t="shared" si="1"/>
        <v>18788.88</v>
      </c>
      <c r="J18" s="324"/>
    </row>
    <row r="19" spans="1:10" ht="15.75" thickBot="1" x14ac:dyDescent="0.3">
      <c r="A19" s="200"/>
      <c r="B19" s="3"/>
      <c r="C19" s="208"/>
      <c r="D19" s="208"/>
      <c r="E19" s="208"/>
      <c r="F19" s="208"/>
      <c r="G19" s="232" t="s">
        <v>48</v>
      </c>
      <c r="H19" s="325">
        <v>17546</v>
      </c>
      <c r="I19" s="327">
        <f t="shared" si="1"/>
        <v>21230.66</v>
      </c>
      <c r="J19" s="324"/>
    </row>
    <row r="20" spans="1:10" ht="15.75" thickBot="1" x14ac:dyDescent="0.3">
      <c r="A20" s="200"/>
      <c r="B20" s="3"/>
      <c r="C20" s="208"/>
      <c r="D20" s="208"/>
      <c r="E20" s="208"/>
      <c r="F20" s="208"/>
      <c r="G20" s="234" t="s">
        <v>49</v>
      </c>
      <c r="H20" s="325">
        <v>19300</v>
      </c>
      <c r="I20" s="328">
        <f t="shared" si="1"/>
        <v>23353</v>
      </c>
      <c r="J20" s="324"/>
    </row>
    <row r="21" spans="1:10" x14ac:dyDescent="0.25">
      <c r="A21" s="200"/>
      <c r="B21" s="3"/>
      <c r="C21" s="200"/>
      <c r="D21" s="200"/>
      <c r="E21" s="200"/>
      <c r="F21" s="200"/>
      <c r="G21" s="235"/>
      <c r="H21" s="200"/>
      <c r="I21" s="200"/>
      <c r="J21" s="200"/>
    </row>
    <row r="22" spans="1:10" ht="15.75" thickBot="1" x14ac:dyDescent="0.3">
      <c r="A22" s="200"/>
      <c r="B22" s="200"/>
      <c r="C22" s="200"/>
      <c r="D22" s="200"/>
      <c r="E22" s="200"/>
      <c r="F22" s="200"/>
      <c r="G22" s="200"/>
      <c r="H22" s="200"/>
      <c r="I22" s="200"/>
      <c r="J22" s="200"/>
    </row>
    <row r="23" spans="1:10" ht="15.75" thickBot="1" x14ac:dyDescent="0.3">
      <c r="A23" s="200"/>
      <c r="B23" s="236"/>
      <c r="C23" s="237"/>
      <c r="D23" s="237"/>
      <c r="E23" s="237"/>
      <c r="F23" s="237" t="s">
        <v>94</v>
      </c>
      <c r="G23" s="237"/>
      <c r="H23" s="237"/>
      <c r="I23" s="237"/>
      <c r="J23" s="238"/>
    </row>
    <row r="24" spans="1:10" ht="15.75" thickBot="1" x14ac:dyDescent="0.3">
      <c r="A24" s="200"/>
      <c r="B24" s="200"/>
      <c r="C24" s="200"/>
      <c r="D24" s="200"/>
      <c r="E24" s="200"/>
      <c r="F24" s="200"/>
      <c r="G24" s="200"/>
      <c r="H24" s="200"/>
      <c r="I24" s="200"/>
      <c r="J24" s="200"/>
    </row>
    <row r="25" spans="1:10" x14ac:dyDescent="0.25">
      <c r="A25" s="200"/>
      <c r="B25" s="239"/>
      <c r="C25" s="240" t="s">
        <v>95</v>
      </c>
      <c r="D25" s="241"/>
      <c r="E25" s="242" t="s">
        <v>96</v>
      </c>
      <c r="F25" s="243" t="s">
        <v>96</v>
      </c>
      <c r="G25" s="315"/>
      <c r="H25" s="208"/>
      <c r="I25" s="208"/>
      <c r="J25" s="208"/>
    </row>
    <row r="26" spans="1:10" ht="15.75" thickBot="1" x14ac:dyDescent="0.3">
      <c r="A26" s="200"/>
      <c r="B26" s="244"/>
      <c r="C26" s="245"/>
      <c r="D26" s="246"/>
      <c r="E26" s="247">
        <v>42644</v>
      </c>
      <c r="F26" s="248">
        <v>42856</v>
      </c>
      <c r="G26" s="316"/>
      <c r="H26" s="208"/>
      <c r="I26" s="208"/>
      <c r="J26" s="208"/>
    </row>
    <row r="27" spans="1:10" ht="15.75" thickBot="1" x14ac:dyDescent="0.3">
      <c r="A27" s="200"/>
      <c r="B27" s="249" t="s">
        <v>97</v>
      </c>
      <c r="C27" s="250"/>
      <c r="D27" s="250"/>
      <c r="E27" s="251">
        <v>155.28</v>
      </c>
      <c r="F27" s="322">
        <f>E27*21/100+E27</f>
        <v>187.8888</v>
      </c>
      <c r="G27" s="317"/>
      <c r="H27" s="208"/>
      <c r="I27" s="3"/>
      <c r="J27" s="208"/>
    </row>
    <row r="28" spans="1:10" ht="15.75" thickBot="1" x14ac:dyDescent="0.3">
      <c r="A28" s="200"/>
      <c r="B28" s="252" t="s">
        <v>98</v>
      </c>
      <c r="C28" s="253"/>
      <c r="D28" s="253"/>
      <c r="E28" s="254">
        <v>1393.2</v>
      </c>
      <c r="F28" s="322">
        <f t="shared" ref="F28:F31" si="2">E28*21/100+E28</f>
        <v>1685.7719999999999</v>
      </c>
      <c r="G28" s="317"/>
      <c r="H28" s="208"/>
      <c r="I28" s="3"/>
      <c r="J28" s="208"/>
    </row>
    <row r="29" spans="1:10" ht="15.75" thickBot="1" x14ac:dyDescent="0.3">
      <c r="A29" s="200"/>
      <c r="B29" s="255" t="s">
        <v>99</v>
      </c>
      <c r="C29" s="256"/>
      <c r="D29" s="256"/>
      <c r="E29" s="251">
        <v>114</v>
      </c>
      <c r="F29" s="322">
        <f t="shared" si="2"/>
        <v>137.94</v>
      </c>
      <c r="G29" s="317"/>
      <c r="H29" s="208"/>
      <c r="I29" s="3"/>
      <c r="J29" s="208"/>
    </row>
    <row r="30" spans="1:10" ht="15.75" thickBot="1" x14ac:dyDescent="0.3">
      <c r="A30" s="200"/>
      <c r="B30" s="304" t="s">
        <v>123</v>
      </c>
      <c r="C30" s="305"/>
      <c r="D30" s="305"/>
      <c r="E30" s="306">
        <v>412</v>
      </c>
      <c r="F30" s="323">
        <f t="shared" si="2"/>
        <v>498.52</v>
      </c>
      <c r="G30" s="320" t="s">
        <v>127</v>
      </c>
      <c r="H30" s="208"/>
      <c r="I30" s="208"/>
      <c r="J30" s="208"/>
    </row>
    <row r="31" spans="1:10" ht="15.75" thickBot="1" x14ac:dyDescent="0.3">
      <c r="A31" s="200"/>
      <c r="B31" s="307" t="s">
        <v>124</v>
      </c>
      <c r="C31" s="308"/>
      <c r="D31" s="309"/>
      <c r="E31" s="310">
        <v>466</v>
      </c>
      <c r="F31" s="323">
        <f t="shared" si="2"/>
        <v>563.86</v>
      </c>
      <c r="G31" s="321" t="s">
        <v>126</v>
      </c>
      <c r="H31" s="208"/>
      <c r="I31" s="208"/>
      <c r="J31" s="208"/>
    </row>
    <row r="32" spans="1:10" ht="15.75" thickBot="1" x14ac:dyDescent="0.3">
      <c r="A32" s="200"/>
      <c r="B32" s="257"/>
      <c r="C32" s="258" t="s">
        <v>100</v>
      </c>
      <c r="D32" s="259"/>
      <c r="E32" s="260">
        <v>42644</v>
      </c>
      <c r="F32" s="261">
        <v>42856</v>
      </c>
      <c r="G32" s="318"/>
      <c r="H32" s="208"/>
      <c r="I32" s="208"/>
      <c r="J32" s="208"/>
    </row>
    <row r="33" spans="1:10" ht="15.75" thickBot="1" x14ac:dyDescent="0.3">
      <c r="A33" s="200"/>
      <c r="B33" s="255" t="s">
        <v>101</v>
      </c>
      <c r="C33" s="256"/>
      <c r="D33" s="256"/>
      <c r="E33" s="262">
        <v>277</v>
      </c>
      <c r="F33" s="263">
        <f>E33*21/100+E33</f>
        <v>335.17</v>
      </c>
      <c r="G33" s="319"/>
      <c r="H33" s="208"/>
      <c r="I33" s="208"/>
      <c r="J33" s="208"/>
    </row>
    <row r="34" spans="1:10" x14ac:dyDescent="0.25">
      <c r="A34" s="200"/>
      <c r="B34" s="208"/>
      <c r="C34" s="208"/>
      <c r="D34" s="208"/>
      <c r="E34" s="208"/>
      <c r="F34" s="208"/>
      <c r="G34" s="208"/>
      <c r="H34" s="208"/>
      <c r="I34" s="208"/>
      <c r="J34" s="208"/>
    </row>
    <row r="35" spans="1:10" ht="15.75" thickBot="1" x14ac:dyDescent="0.3">
      <c r="A35" s="200"/>
      <c r="B35" s="208"/>
      <c r="C35" s="207"/>
      <c r="D35" s="208"/>
      <c r="E35" s="208"/>
      <c r="F35" s="208"/>
      <c r="G35" s="208"/>
      <c r="H35" s="208"/>
      <c r="I35" s="208"/>
      <c r="J35" s="208"/>
    </row>
    <row r="36" spans="1:10" ht="15.75" thickBot="1" x14ac:dyDescent="0.3">
      <c r="A36" s="200"/>
      <c r="B36" s="209"/>
      <c r="C36" s="210" t="s">
        <v>102</v>
      </c>
      <c r="D36" s="210"/>
      <c r="E36" s="210"/>
      <c r="F36" s="210"/>
      <c r="G36" s="210"/>
      <c r="H36" s="210"/>
      <c r="I36" s="210"/>
      <c r="J36" s="211"/>
    </row>
    <row r="37" spans="1:10" ht="15.75" thickBot="1" x14ac:dyDescent="0.3">
      <c r="A37" s="200"/>
      <c r="B37" s="208"/>
      <c r="C37" s="208"/>
      <c r="D37" s="208"/>
      <c r="E37" s="208"/>
      <c r="F37" s="208"/>
      <c r="G37" s="208"/>
      <c r="H37" s="208"/>
      <c r="I37" s="208"/>
      <c r="J37" s="208"/>
    </row>
    <row r="38" spans="1:10" ht="15.75" thickBot="1" x14ac:dyDescent="0.3">
      <c r="A38" s="200"/>
      <c r="B38" s="264"/>
      <c r="C38" s="265"/>
      <c r="D38" s="265"/>
      <c r="E38" s="265" t="s">
        <v>103</v>
      </c>
      <c r="F38" s="265"/>
      <c r="G38" s="265"/>
      <c r="H38" s="266"/>
      <c r="I38" s="207"/>
      <c r="J38" s="207"/>
    </row>
    <row r="39" spans="1:10" ht="15.75" thickBot="1" x14ac:dyDescent="0.3">
      <c r="A39" s="200"/>
      <c r="B39" s="267"/>
      <c r="C39" s="213" t="s">
        <v>104</v>
      </c>
      <c r="D39" s="214"/>
      <c r="E39" s="268">
        <v>42644</v>
      </c>
      <c r="F39" s="269"/>
      <c r="G39" s="270">
        <v>42856</v>
      </c>
      <c r="H39" s="224"/>
      <c r="I39" s="311"/>
      <c r="J39" s="207"/>
    </row>
    <row r="40" spans="1:10" ht="15.75" thickBot="1" x14ac:dyDescent="0.3">
      <c r="A40" s="200"/>
      <c r="B40" s="271"/>
      <c r="C40" s="218"/>
      <c r="D40" s="219"/>
      <c r="E40" s="228" t="s">
        <v>105</v>
      </c>
      <c r="F40" s="227" t="s">
        <v>106</v>
      </c>
      <c r="G40" s="228" t="s">
        <v>107</v>
      </c>
      <c r="H40" s="272" t="s">
        <v>106</v>
      </c>
      <c r="I40" s="312"/>
      <c r="J40" s="312"/>
    </row>
    <row r="41" spans="1:10" ht="15.75" thickBot="1" x14ac:dyDescent="0.3">
      <c r="A41" s="200"/>
      <c r="B41" s="273" t="s">
        <v>108</v>
      </c>
      <c r="C41" s="223"/>
      <c r="D41" s="223"/>
      <c r="E41" s="274">
        <v>0.28953400000000001</v>
      </c>
      <c r="F41" s="274">
        <v>0.14476700000000001</v>
      </c>
      <c r="G41" s="275">
        <f>E41*21/100+E41</f>
        <v>0.35033614000000002</v>
      </c>
      <c r="H41" s="275">
        <f>F41*21/100+F41</f>
        <v>0.17516807000000001</v>
      </c>
      <c r="I41" s="313"/>
      <c r="J41" s="313"/>
    </row>
    <row r="42" spans="1:10" ht="15.75" thickBot="1" x14ac:dyDescent="0.3">
      <c r="A42" s="200"/>
      <c r="B42" s="273" t="s">
        <v>109</v>
      </c>
      <c r="C42" s="223"/>
      <c r="D42" s="223"/>
      <c r="E42" s="274">
        <v>0.14476700000000001</v>
      </c>
      <c r="F42" s="274">
        <v>7.2383000000000003E-2</v>
      </c>
      <c r="G42" s="275">
        <f t="shared" ref="G42:G46" si="3">E42*21/100+E42</f>
        <v>0.17516807000000001</v>
      </c>
      <c r="H42" s="275">
        <f t="shared" ref="H42:H44" si="4">F42*21/100+F42</f>
        <v>8.7583430000000004E-2</v>
      </c>
      <c r="I42" s="313"/>
      <c r="J42" s="313"/>
    </row>
    <row r="43" spans="1:10" ht="15.75" thickBot="1" x14ac:dyDescent="0.3">
      <c r="A43" s="200"/>
      <c r="B43" s="273" t="s">
        <v>110</v>
      </c>
      <c r="C43" s="223"/>
      <c r="D43" s="223"/>
      <c r="E43" s="274">
        <v>7.6333999999999999E-2</v>
      </c>
      <c r="F43" s="274">
        <v>3.8167E-2</v>
      </c>
      <c r="G43" s="275">
        <f t="shared" si="3"/>
        <v>9.2364139999999997E-2</v>
      </c>
      <c r="H43" s="275">
        <f t="shared" si="4"/>
        <v>4.6182069999999999E-2</v>
      </c>
      <c r="I43" s="313"/>
      <c r="J43" s="313"/>
    </row>
    <row r="44" spans="1:10" ht="15.75" thickBot="1" x14ac:dyDescent="0.3">
      <c r="A44" s="200"/>
      <c r="B44" s="273" t="s">
        <v>111</v>
      </c>
      <c r="C44" s="223"/>
      <c r="D44" s="223"/>
      <c r="E44" s="274">
        <v>1.3252E-2</v>
      </c>
      <c r="F44" s="274">
        <v>6.6280000000000002E-3</v>
      </c>
      <c r="G44" s="342">
        <f t="shared" si="3"/>
        <v>1.6034920000000001E-2</v>
      </c>
      <c r="H44" s="278">
        <f t="shared" si="4"/>
        <v>8.0198800000000001E-3</v>
      </c>
      <c r="I44" s="313"/>
      <c r="J44" s="313"/>
    </row>
    <row r="45" spans="1:10" ht="15.75" thickBot="1" x14ac:dyDescent="0.3">
      <c r="A45" s="200"/>
      <c r="B45" s="273" t="s">
        <v>112</v>
      </c>
      <c r="C45" s="223"/>
      <c r="D45" s="223"/>
      <c r="E45" s="274">
        <v>3.3406999999999999E-2</v>
      </c>
      <c r="F45" s="340"/>
      <c r="G45" s="278">
        <f t="shared" si="3"/>
        <v>4.0422470000000002E-2</v>
      </c>
      <c r="H45" s="341"/>
      <c r="I45" s="313"/>
      <c r="J45" s="314"/>
    </row>
    <row r="46" spans="1:10" ht="15.75" thickBot="1" x14ac:dyDescent="0.3">
      <c r="A46" s="200"/>
      <c r="B46" s="276" t="s">
        <v>113</v>
      </c>
      <c r="C46" s="277"/>
      <c r="D46" s="277"/>
      <c r="E46" s="278">
        <v>0.51248400000000005</v>
      </c>
      <c r="F46" s="341"/>
      <c r="G46" s="278">
        <f t="shared" si="3"/>
        <v>0.62010564000000001</v>
      </c>
      <c r="H46" s="341"/>
      <c r="I46" s="313"/>
      <c r="J46" s="313"/>
    </row>
    <row r="47" spans="1:10" ht="15.75" thickBot="1" x14ac:dyDescent="0.3">
      <c r="A47" s="200"/>
      <c r="B47" s="207"/>
      <c r="C47" s="207"/>
      <c r="D47" s="207"/>
      <c r="E47" s="341"/>
      <c r="F47" s="341"/>
      <c r="G47" s="341"/>
      <c r="H47" s="341"/>
      <c r="I47" s="313"/>
      <c r="J47" s="313"/>
    </row>
    <row r="48" spans="1:10" ht="19.5" thickBot="1" x14ac:dyDescent="0.35">
      <c r="A48" s="200"/>
      <c r="B48" s="207"/>
      <c r="C48" s="358"/>
      <c r="D48" s="361" t="s">
        <v>133</v>
      </c>
      <c r="E48" s="359"/>
      <c r="F48" s="360"/>
      <c r="G48" s="362"/>
      <c r="H48" s="341"/>
      <c r="I48" s="313"/>
      <c r="J48" s="313"/>
    </row>
    <row r="49" spans="1:11" ht="15.75" thickBot="1" x14ac:dyDescent="0.3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spans="1:11" ht="16.5" thickBot="1" x14ac:dyDescent="0.3">
      <c r="A50" s="3"/>
      <c r="B50" s="279" t="s">
        <v>125</v>
      </c>
      <c r="C50" s="280"/>
      <c r="D50" s="280"/>
      <c r="E50" s="280"/>
      <c r="F50" s="281"/>
      <c r="G50" s="137"/>
      <c r="H50" s="3"/>
      <c r="I50" s="3"/>
      <c r="J50" s="3"/>
    </row>
    <row r="51" spans="1:11" ht="15.75" thickBot="1" x14ac:dyDescent="0.3">
      <c r="A51" s="3"/>
      <c r="H51" s="3"/>
      <c r="I51" s="3"/>
      <c r="J51" s="3"/>
      <c r="K51" s="3"/>
    </row>
    <row r="52" spans="1:11" ht="15.75" thickBot="1" x14ac:dyDescent="0.3">
      <c r="B52" s="345" t="s">
        <v>128</v>
      </c>
      <c r="C52" s="343"/>
      <c r="D52" s="343"/>
      <c r="E52" s="343"/>
      <c r="F52" s="344"/>
    </row>
    <row r="53" spans="1:11" x14ac:dyDescent="0.25">
      <c r="B53" s="347"/>
      <c r="C53" s="346" t="s">
        <v>7</v>
      </c>
      <c r="D53" s="346"/>
      <c r="E53" s="348"/>
      <c r="F53" s="355"/>
    </row>
    <row r="54" spans="1:11" x14ac:dyDescent="0.25">
      <c r="B54" s="349"/>
      <c r="C54" s="350" t="s">
        <v>129</v>
      </c>
      <c r="D54" s="350"/>
      <c r="E54" s="351"/>
      <c r="F54" s="356">
        <v>4015</v>
      </c>
    </row>
    <row r="55" spans="1:11" x14ac:dyDescent="0.25">
      <c r="B55" s="349"/>
      <c r="C55" s="350" t="s">
        <v>130</v>
      </c>
      <c r="D55" s="350"/>
      <c r="E55" s="351"/>
      <c r="F55" s="356">
        <v>6021</v>
      </c>
    </row>
    <row r="56" spans="1:11" x14ac:dyDescent="0.25">
      <c r="B56" s="349"/>
      <c r="C56" s="350" t="s">
        <v>131</v>
      </c>
      <c r="D56" s="350"/>
      <c r="E56" s="351"/>
      <c r="F56" s="356">
        <v>8029</v>
      </c>
    </row>
    <row r="57" spans="1:11" x14ac:dyDescent="0.25">
      <c r="B57" s="349"/>
      <c r="C57" s="350" t="s">
        <v>132</v>
      </c>
      <c r="D57" s="350"/>
      <c r="E57" s="351"/>
      <c r="F57" s="356">
        <v>10036</v>
      </c>
    </row>
    <row r="58" spans="1:11" ht="15.75" thickBot="1" x14ac:dyDescent="0.3">
      <c r="B58" s="352"/>
      <c r="C58" s="353"/>
      <c r="D58" s="353"/>
      <c r="E58" s="354"/>
      <c r="F58" s="357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REFINERIAS 2017</vt:lpstr>
      <vt:lpstr>PAMPA ENERGIA S.A. 2017</vt:lpstr>
      <vt:lpstr>OTE 2017</vt:lpstr>
      <vt:lpstr>YACIMIENTOS 2017</vt:lpstr>
      <vt:lpstr>BIOBAHIA  BIOBIN S.A.</vt:lpstr>
      <vt:lpstr>ARIPAR CEREALES S.A.</vt:lpstr>
      <vt:lpstr>GLP 2017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PC5</dc:creator>
  <cp:lastModifiedBy>PC5</cp:lastModifiedBy>
  <cp:lastPrinted>2017-06-28T15:02:54Z</cp:lastPrinted>
  <dcterms:created xsi:type="dcterms:W3CDTF">2017-06-27T21:18:26Z</dcterms:created>
  <dcterms:modified xsi:type="dcterms:W3CDTF">2017-08-31T14:09:01Z</dcterms:modified>
</cp:coreProperties>
</file>