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C5\Documentos\"/>
    </mc:Choice>
  </mc:AlternateContent>
  <bookViews>
    <workbookView xWindow="0" yWindow="0" windowWidth="20400" windowHeight="7755" firstSheet="2" activeTab="5"/>
  </bookViews>
  <sheets>
    <sheet name="REFINERIAS CCT 449-06" sheetId="1" r:id="rId1"/>
    <sheet name="REFINERIA BAHIA BLANCA S.A.U." sheetId="2" r:id="rId2"/>
    <sheet name="OILTANKING EBYTEM S.A." sheetId="3" r:id="rId3"/>
    <sheet name="GLP" sheetId="4" r:id="rId4"/>
    <sheet name="YACIMIENTOS" sheetId="6" r:id="rId5"/>
    <sheet name="BIOBIN S.A. BIOBAHIA S.A." sheetId="5" r:id="rId6"/>
    <sheet name="Hoja7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 l="1"/>
  <c r="F15" i="3"/>
  <c r="I15" i="3"/>
  <c r="H15" i="3"/>
  <c r="H5" i="3"/>
  <c r="H6" i="3"/>
  <c r="H7" i="3"/>
  <c r="H8" i="3"/>
  <c r="H9" i="3"/>
  <c r="H10" i="3"/>
  <c r="H11" i="3"/>
  <c r="H12" i="3"/>
  <c r="H13" i="3"/>
  <c r="H14" i="3"/>
  <c r="G5" i="3"/>
  <c r="G6" i="3"/>
  <c r="G7" i="3"/>
  <c r="G8" i="3"/>
  <c r="G9" i="3"/>
  <c r="G10" i="3"/>
  <c r="G11" i="3"/>
  <c r="G12" i="3"/>
  <c r="G13" i="3"/>
  <c r="G14" i="3"/>
  <c r="F5" i="3"/>
  <c r="F6" i="3"/>
  <c r="F7" i="3"/>
  <c r="F8" i="3"/>
  <c r="F9" i="3"/>
  <c r="F10" i="3"/>
  <c r="F11" i="3"/>
  <c r="F12" i="3"/>
  <c r="F13" i="3"/>
  <c r="F14" i="3"/>
  <c r="E5" i="3"/>
  <c r="E6" i="3"/>
  <c r="E7" i="3"/>
  <c r="E8" i="3"/>
  <c r="E9" i="3"/>
  <c r="E10" i="3"/>
  <c r="E11" i="3"/>
  <c r="E12" i="3"/>
  <c r="E13" i="3"/>
  <c r="E14" i="3"/>
  <c r="H4" i="3"/>
  <c r="G4" i="3"/>
  <c r="F4" i="3"/>
  <c r="E4" i="3"/>
  <c r="F25" i="2"/>
  <c r="I25" i="2" s="1"/>
  <c r="F26" i="2"/>
  <c r="H26" i="2" s="1"/>
  <c r="F27" i="2"/>
  <c r="G27" i="2" s="1"/>
  <c r="F24" i="2"/>
  <c r="H24" i="2" s="1"/>
  <c r="M21" i="2"/>
  <c r="P21" i="2" s="1"/>
  <c r="K19" i="2"/>
  <c r="N19" i="2" s="1"/>
  <c r="D19" i="2"/>
  <c r="G19" i="2" s="1"/>
  <c r="N15" i="2"/>
  <c r="N14" i="2"/>
  <c r="K15" i="2"/>
  <c r="L15" i="2" s="1"/>
  <c r="K14" i="2"/>
  <c r="M14" i="2" s="1"/>
  <c r="D15" i="2"/>
  <c r="G15" i="2" s="1"/>
  <c r="D16" i="2"/>
  <c r="G16" i="2" s="1"/>
  <c r="D14" i="2"/>
  <c r="E14" i="2" s="1"/>
  <c r="E6" i="2"/>
  <c r="H6" i="2" s="1"/>
  <c r="E7" i="2"/>
  <c r="G7" i="2" s="1"/>
  <c r="E8" i="2"/>
  <c r="F8" i="2" s="1"/>
  <c r="E9" i="2"/>
  <c r="Q9" i="2" s="1"/>
  <c r="E10" i="2"/>
  <c r="H10" i="2" s="1"/>
  <c r="E11" i="2"/>
  <c r="G11" i="2" s="1"/>
  <c r="E5" i="2"/>
  <c r="Q5" i="2" s="1"/>
  <c r="J11" i="2"/>
  <c r="Q11" i="2"/>
  <c r="P11" i="2"/>
  <c r="J10" i="2"/>
  <c r="J9" i="2"/>
  <c r="P9" i="2"/>
  <c r="J8" i="2"/>
  <c r="J7" i="2"/>
  <c r="P7" i="2"/>
  <c r="J6" i="2"/>
  <c r="J5" i="2"/>
  <c r="P5" i="2"/>
  <c r="F11" i="2" l="1"/>
  <c r="L11" i="2" s="1"/>
  <c r="F6" i="2"/>
  <c r="H9" i="2"/>
  <c r="F16" i="2"/>
  <c r="F10" i="2"/>
  <c r="G10" i="2"/>
  <c r="S10" i="2" s="1"/>
  <c r="F15" i="2"/>
  <c r="G26" i="2"/>
  <c r="F9" i="2"/>
  <c r="L9" i="2" s="1"/>
  <c r="G9" i="2"/>
  <c r="G25" i="2"/>
  <c r="F7" i="2"/>
  <c r="L7" i="2" s="1"/>
  <c r="G6" i="2"/>
  <c r="M6" i="2" s="1"/>
  <c r="H25" i="2"/>
  <c r="H5" i="2"/>
  <c r="H8" i="2"/>
  <c r="G14" i="2"/>
  <c r="E19" i="2"/>
  <c r="N21" i="2"/>
  <c r="G8" i="2"/>
  <c r="M8" i="2" s="1"/>
  <c r="H7" i="2"/>
  <c r="E16" i="2"/>
  <c r="L14" i="2"/>
  <c r="M15" i="2"/>
  <c r="F19" i="2"/>
  <c r="M19" i="2"/>
  <c r="O21" i="2"/>
  <c r="I24" i="2"/>
  <c r="H27" i="2"/>
  <c r="I26" i="2"/>
  <c r="F14" i="2"/>
  <c r="G24" i="2"/>
  <c r="L19" i="2"/>
  <c r="I27" i="2"/>
  <c r="G5" i="2"/>
  <c r="H11" i="2"/>
  <c r="K7" i="2"/>
  <c r="F5" i="2"/>
  <c r="L5" i="2" s="1"/>
  <c r="E15" i="2"/>
  <c r="S6" i="2"/>
  <c r="Q7" i="2"/>
  <c r="S8" i="2"/>
  <c r="P6" i="2"/>
  <c r="P8" i="2"/>
  <c r="K5" i="2"/>
  <c r="K9" i="2"/>
  <c r="M10" i="2"/>
  <c r="K11" i="2"/>
  <c r="P10" i="2"/>
  <c r="R11" i="2"/>
  <c r="R9" i="2" l="1"/>
  <c r="R7" i="2"/>
  <c r="R5" i="2"/>
  <c r="T9" i="2"/>
  <c r="N9" i="2"/>
  <c r="T5" i="2"/>
  <c r="N5" i="2"/>
  <c r="M7" i="2"/>
  <c r="S7" i="2"/>
  <c r="N10" i="2"/>
  <c r="T10" i="2"/>
  <c r="R8" i="2"/>
  <c r="L8" i="2"/>
  <c r="M9" i="2"/>
  <c r="S9" i="2"/>
  <c r="S5" i="2"/>
  <c r="M5" i="2"/>
  <c r="T11" i="2"/>
  <c r="N11" i="2"/>
  <c r="T7" i="2"/>
  <c r="N7" i="2"/>
  <c r="K10" i="2"/>
  <c r="Q10" i="2"/>
  <c r="K6" i="2"/>
  <c r="Q6" i="2"/>
  <c r="N6" i="2"/>
  <c r="T6" i="2"/>
  <c r="R10" i="2"/>
  <c r="L10" i="2"/>
  <c r="R6" i="2"/>
  <c r="L6" i="2"/>
  <c r="S11" i="2"/>
  <c r="M11" i="2"/>
  <c r="Q8" i="2"/>
  <c r="K8" i="2"/>
  <c r="N8" i="2"/>
  <c r="T8" i="2"/>
</calcChain>
</file>

<file path=xl/sharedStrings.xml><?xml version="1.0" encoding="utf-8"?>
<sst xmlns="http://schemas.openxmlformats.org/spreadsheetml/2006/main" count="596" uniqueCount="444">
  <si>
    <t>NUEVAS ESCALAS SALARIALES REFINERIAS - CCT 449/06 -</t>
  </si>
  <si>
    <t xml:space="preserve">SUELDOS BASICOS </t>
  </si>
  <si>
    <t>CATEGORIAS</t>
  </si>
  <si>
    <t>TURNO</t>
  </si>
  <si>
    <t>D</t>
  </si>
  <si>
    <t>A</t>
  </si>
  <si>
    <t>B</t>
  </si>
  <si>
    <t>ANTIGÜEDAD art. 28 CCT</t>
  </si>
  <si>
    <t>SUBSIDIO  POR MEDICAMENTOS  art. 37 CCT</t>
  </si>
  <si>
    <t>SUBSIDIO VACACIONAL art. 35 CCT</t>
  </si>
  <si>
    <t>AYUDA ESCOLAR art. 36 CCT</t>
  </si>
  <si>
    <t>SUBSIDIO POR FALLECIMIENTO art. 33 CCT</t>
  </si>
  <si>
    <t>VIANDA / AYUDA ALIMENTARIA art. 37 bis CCT</t>
  </si>
  <si>
    <t xml:space="preserve">SUMA FIJA TRABAJADOR </t>
  </si>
  <si>
    <t>ADICIONAL TURNO A</t>
  </si>
  <si>
    <t>ADICIONAL TURNO B</t>
  </si>
  <si>
    <t>RADIO PROCESO</t>
  </si>
  <si>
    <t>RADIO MANTENIMIENTO</t>
  </si>
  <si>
    <t>ANTIGÜEDAD</t>
  </si>
  <si>
    <t>ADICIONAL ANTIGÜEDAD</t>
  </si>
  <si>
    <t>SUMA FIJA</t>
  </si>
  <si>
    <t>Vianda / Ayuda Alimentaria (art. 37 bis CCT)</t>
  </si>
  <si>
    <t>ACTUAL</t>
  </si>
  <si>
    <t>SUBSIDIO  POR MEDICAMENTOS</t>
  </si>
  <si>
    <t>SUBSIDIO VACACIONAL</t>
  </si>
  <si>
    <t>AYUDA ESCOLAR</t>
  </si>
  <si>
    <t>SUBSIDIO POR FALLECIMIENTO</t>
  </si>
  <si>
    <t xml:space="preserve">CATEGORIA </t>
  </si>
  <si>
    <t>6*</t>
  </si>
  <si>
    <t>Vianda / Ayuda Alimentaria</t>
  </si>
  <si>
    <t>Adicional por antigüedad Art. 11 CCT Local: 1% del sueldo basico de cada trabajador + adicional turno A (35%) o disponibilidad (22,5%)</t>
  </si>
  <si>
    <t>Adicional por turno Art. 12 CCT Local: según Art. 27 CCT 449/06</t>
  </si>
  <si>
    <t>Adicional por guardia o disponibilidad Art. 15 CCT Local : sueldo basico + antigüedad x 22,5%</t>
  </si>
  <si>
    <t xml:space="preserve">Adicional trabajos en laboratorio Art. 13 CCT Local: Cuando el sondeador deba realizar tareas en el sector LABORATORIO Se abonaran las horas con un recargo del 100% </t>
  </si>
  <si>
    <t>Valor Horario Art. 17.1 CCT Local: sueldo basico dividido 192</t>
  </si>
  <si>
    <t>Horas Extras Art. 17.2 CCT Local: el recargo sera el establecido por la ley de contrato de trabajo LEY 20744</t>
  </si>
  <si>
    <t xml:space="preserve"> ACUERDO SALARIAL 13/06/2019</t>
  </si>
  <si>
    <t>MAS 40 %</t>
  </si>
  <si>
    <t>CATEGORIA</t>
  </si>
  <si>
    <t>Adicional Vianda / Ayuda Alimentaria Art. 16 CCT Local: $ 183 por dia efectivamente trabajado.</t>
  </si>
  <si>
    <t>REFINERIA BAHIA BLANCA S.A.U. ACUERDO SALARIAL 13/06/2019</t>
  </si>
  <si>
    <t>ACUERDO SALARIAL 13/06/2019</t>
  </si>
  <si>
    <t>ZONA II  63 %</t>
  </si>
  <si>
    <t>Paritarias 2019 28%</t>
  </si>
  <si>
    <t>Categoria</t>
  </si>
  <si>
    <t>Mar 19 14,7%</t>
  </si>
  <si>
    <t>Jun 2019 10%</t>
  </si>
  <si>
    <t>Nov 2019 9%</t>
  </si>
  <si>
    <t>Feb 2020 9%</t>
  </si>
  <si>
    <t xml:space="preserve">10.920  </t>
  </si>
  <si>
    <t xml:space="preserve">12.012  </t>
  </si>
  <si>
    <t xml:space="preserve">12.994  </t>
  </si>
  <si>
    <t xml:space="preserve">13.977  </t>
  </si>
  <si>
    <t>ingresante</t>
  </si>
  <si>
    <t xml:space="preserve">14.523  </t>
  </si>
  <si>
    <t xml:space="preserve">15.975  </t>
  </si>
  <si>
    <t xml:space="preserve">17.282  </t>
  </si>
  <si>
    <t xml:space="preserve">18.589  </t>
  </si>
  <si>
    <t xml:space="preserve">13.327  </t>
  </si>
  <si>
    <t xml:space="preserve">14.660  </t>
  </si>
  <si>
    <t xml:space="preserve">15.859  </t>
  </si>
  <si>
    <t xml:space="preserve">17.059  </t>
  </si>
  <si>
    <t>Y</t>
  </si>
  <si>
    <t xml:space="preserve">11.464  </t>
  </si>
  <si>
    <t xml:space="preserve">12.611  </t>
  </si>
  <si>
    <t xml:space="preserve">13.642  </t>
  </si>
  <si>
    <t xml:space="preserve">14.674  </t>
  </si>
  <si>
    <t xml:space="preserve">11.148  </t>
  </si>
  <si>
    <t xml:space="preserve">12.263  </t>
  </si>
  <si>
    <t xml:space="preserve">13.267  </t>
  </si>
  <si>
    <t xml:space="preserve">14.270  </t>
  </si>
  <si>
    <t xml:space="preserve">14.832  </t>
  </si>
  <si>
    <t xml:space="preserve">16.316  </t>
  </si>
  <si>
    <t xml:space="preserve">17.650  </t>
  </si>
  <si>
    <t xml:space="preserve">18.985  </t>
  </si>
  <si>
    <t xml:space="preserve">13.598  </t>
  </si>
  <si>
    <t xml:space="preserve">14.958  </t>
  </si>
  <si>
    <t xml:space="preserve">16.181  </t>
  </si>
  <si>
    <t xml:space="preserve">17.405  </t>
  </si>
  <si>
    <t xml:space="preserve">11.706  </t>
  </si>
  <si>
    <t xml:space="preserve">12.877  </t>
  </si>
  <si>
    <t xml:space="preserve">13.930  </t>
  </si>
  <si>
    <t xml:space="preserve">14.984  </t>
  </si>
  <si>
    <t xml:space="preserve">11.377  </t>
  </si>
  <si>
    <t xml:space="preserve">12.515  </t>
  </si>
  <si>
    <t xml:space="preserve">13.539  </t>
  </si>
  <si>
    <t xml:space="preserve">14.563  </t>
  </si>
  <si>
    <t xml:space="preserve">15.138  </t>
  </si>
  <si>
    <t xml:space="preserve">16.652  </t>
  </si>
  <si>
    <t xml:space="preserve">18.015  </t>
  </si>
  <si>
    <t xml:space="preserve">19.377  </t>
  </si>
  <si>
    <t xml:space="preserve">13.872  </t>
  </si>
  <si>
    <t xml:space="preserve">15.259  </t>
  </si>
  <si>
    <t xml:space="preserve">16.507  </t>
  </si>
  <si>
    <t xml:space="preserve">17.756  </t>
  </si>
  <si>
    <t xml:space="preserve">11.944  </t>
  </si>
  <si>
    <t xml:space="preserve">13.139  </t>
  </si>
  <si>
    <t xml:space="preserve">14.214  </t>
  </si>
  <si>
    <t xml:space="preserve">15.289  </t>
  </si>
  <si>
    <t xml:space="preserve">11.622  </t>
  </si>
  <si>
    <t xml:space="preserve">12.784  </t>
  </si>
  <si>
    <t xml:space="preserve">13.830  </t>
  </si>
  <si>
    <t xml:space="preserve">14.876  </t>
  </si>
  <si>
    <t>C</t>
  </si>
  <si>
    <t xml:space="preserve">15.458  </t>
  </si>
  <si>
    <t xml:space="preserve">17.003  </t>
  </si>
  <si>
    <t xml:space="preserve">18.395  </t>
  </si>
  <si>
    <t xml:space="preserve">19.786  </t>
  </si>
  <si>
    <t xml:space="preserve">14.188  </t>
  </si>
  <si>
    <t xml:space="preserve">15.606  </t>
  </si>
  <si>
    <t xml:space="preserve">16.883  </t>
  </si>
  <si>
    <t xml:space="preserve">18.160  </t>
  </si>
  <si>
    <t xml:space="preserve">12.196  </t>
  </si>
  <si>
    <t xml:space="preserve">13.415  </t>
  </si>
  <si>
    <t xml:space="preserve">14.513  </t>
  </si>
  <si>
    <t xml:space="preserve">15.611  </t>
  </si>
  <si>
    <t xml:space="preserve">11.941  </t>
  </si>
  <si>
    <t xml:space="preserve">13.135  </t>
  </si>
  <si>
    <t xml:space="preserve">14.210  </t>
  </si>
  <si>
    <t xml:space="preserve">15.285  </t>
  </si>
  <si>
    <t xml:space="preserve">15.893  </t>
  </si>
  <si>
    <t xml:space="preserve">17.482  </t>
  </si>
  <si>
    <t xml:space="preserve">18.912  </t>
  </si>
  <si>
    <t xml:space="preserve">20.343  </t>
  </si>
  <si>
    <t xml:space="preserve">14.571  </t>
  </si>
  <si>
    <t xml:space="preserve">16.028  </t>
  </si>
  <si>
    <t xml:space="preserve">17.340  </t>
  </si>
  <si>
    <t xml:space="preserve">18.651  </t>
  </si>
  <si>
    <t xml:space="preserve">12.544  </t>
  </si>
  <si>
    <t xml:space="preserve">13.798  </t>
  </si>
  <si>
    <t xml:space="preserve">14.927  </t>
  </si>
  <si>
    <t xml:space="preserve">16.056  </t>
  </si>
  <si>
    <t xml:space="preserve">12.238  </t>
  </si>
  <si>
    <t xml:space="preserve">13.462  </t>
  </si>
  <si>
    <t xml:space="preserve">15.664  </t>
  </si>
  <si>
    <t>E</t>
  </si>
  <si>
    <t xml:space="preserve">16.273  </t>
  </si>
  <si>
    <t xml:space="preserve">17.900  </t>
  </si>
  <si>
    <t xml:space="preserve">19.365  </t>
  </si>
  <si>
    <t xml:space="preserve">20.829  </t>
  </si>
  <si>
    <t xml:space="preserve">14.919  </t>
  </si>
  <si>
    <t xml:space="preserve">16.411  </t>
  </si>
  <si>
    <t xml:space="preserve">17.754  </t>
  </si>
  <si>
    <t xml:space="preserve">19.097  </t>
  </si>
  <si>
    <t xml:space="preserve">12.844  </t>
  </si>
  <si>
    <t xml:space="preserve">14.128  </t>
  </si>
  <si>
    <t xml:space="preserve">15.284  </t>
  </si>
  <si>
    <t xml:space="preserve">16.440  </t>
  </si>
  <si>
    <t xml:space="preserve">12.592  </t>
  </si>
  <si>
    <t xml:space="preserve">13.852  </t>
  </si>
  <si>
    <t xml:space="preserve">14.985  </t>
  </si>
  <si>
    <t xml:space="preserve">16.118  </t>
  </si>
  <si>
    <t>F</t>
  </si>
  <si>
    <t xml:space="preserve">16.731  </t>
  </si>
  <si>
    <t xml:space="preserve">18.404  </t>
  </si>
  <si>
    <t xml:space="preserve">19.909  </t>
  </si>
  <si>
    <t xml:space="preserve">21.415  </t>
  </si>
  <si>
    <t xml:space="preserve">15.348  </t>
  </si>
  <si>
    <t xml:space="preserve">18.264  </t>
  </si>
  <si>
    <t xml:space="preserve">19.645  </t>
  </si>
  <si>
    <t xml:space="preserve">13.214  </t>
  </si>
  <si>
    <t xml:space="preserve">14.536  </t>
  </si>
  <si>
    <t xml:space="preserve">15.725  </t>
  </si>
  <si>
    <t xml:space="preserve">16.914  </t>
  </si>
  <si>
    <t xml:space="preserve">13.085  </t>
  </si>
  <si>
    <t xml:space="preserve">14.394  </t>
  </si>
  <si>
    <t xml:space="preserve">15.572  </t>
  </si>
  <si>
    <t xml:space="preserve">16.749  </t>
  </si>
  <si>
    <t>G</t>
  </si>
  <si>
    <t xml:space="preserve">17.404  </t>
  </si>
  <si>
    <t xml:space="preserve">19.145  </t>
  </si>
  <si>
    <t xml:space="preserve">20.711  </t>
  </si>
  <si>
    <t xml:space="preserve">22.277  </t>
  </si>
  <si>
    <t xml:space="preserve">30.470  </t>
  </si>
  <si>
    <t xml:space="preserve">33.517  </t>
  </si>
  <si>
    <t xml:space="preserve">36.260  </t>
  </si>
  <si>
    <t xml:space="preserve">39.002  </t>
  </si>
  <si>
    <t xml:space="preserve">13.740  </t>
  </si>
  <si>
    <t xml:space="preserve">15.114  </t>
  </si>
  <si>
    <t xml:space="preserve">16.350  </t>
  </si>
  <si>
    <t xml:space="preserve">17.587  </t>
  </si>
  <si>
    <t xml:space="preserve">13.620  </t>
  </si>
  <si>
    <t xml:space="preserve">14.982  </t>
  </si>
  <si>
    <t xml:space="preserve">16.208  </t>
  </si>
  <si>
    <t xml:space="preserve">17.434  </t>
  </si>
  <si>
    <t>H</t>
  </si>
  <si>
    <t xml:space="preserve">18.113  </t>
  </si>
  <si>
    <t xml:space="preserve">19.925  </t>
  </si>
  <si>
    <t xml:space="preserve">21.555  </t>
  </si>
  <si>
    <t xml:space="preserve">23.185  </t>
  </si>
  <si>
    <t xml:space="preserve">16.618  </t>
  </si>
  <si>
    <t xml:space="preserve">18.280  </t>
  </si>
  <si>
    <t xml:space="preserve">19.775  </t>
  </si>
  <si>
    <t xml:space="preserve">21.271  </t>
  </si>
  <si>
    <t xml:space="preserve">14.304  </t>
  </si>
  <si>
    <t xml:space="preserve">15.734  </t>
  </si>
  <si>
    <t xml:space="preserve">17.021  </t>
  </si>
  <si>
    <t xml:space="preserve">18.309  </t>
  </si>
  <si>
    <t xml:space="preserve">14.384  </t>
  </si>
  <si>
    <t xml:space="preserve">15.823  </t>
  </si>
  <si>
    <t xml:space="preserve">17.117  </t>
  </si>
  <si>
    <t xml:space="preserve">18.412  </t>
  </si>
  <si>
    <t>I</t>
  </si>
  <si>
    <t xml:space="preserve">19.122  </t>
  </si>
  <si>
    <t xml:space="preserve">21.034  </t>
  </si>
  <si>
    <t xml:space="preserve">22.755  </t>
  </si>
  <si>
    <t xml:space="preserve">24.476  </t>
  </si>
  <si>
    <t xml:space="preserve">17.553  </t>
  </si>
  <si>
    <t xml:space="preserve">19.308  </t>
  </si>
  <si>
    <t xml:space="preserve">20.888  </t>
  </si>
  <si>
    <t xml:space="preserve">22.467  </t>
  </si>
  <si>
    <t xml:space="preserve">15.106  </t>
  </si>
  <si>
    <t xml:space="preserve">16.617  </t>
  </si>
  <si>
    <t xml:space="preserve">17.976  </t>
  </si>
  <si>
    <t xml:space="preserve">19.336  </t>
  </si>
  <si>
    <t xml:space="preserve">15.461  </t>
  </si>
  <si>
    <t xml:space="preserve">17.007  </t>
  </si>
  <si>
    <t xml:space="preserve">18.398  </t>
  </si>
  <si>
    <t xml:space="preserve">19.790  </t>
  </si>
  <si>
    <t>J</t>
  </si>
  <si>
    <t xml:space="preserve">20.569  </t>
  </si>
  <si>
    <t xml:space="preserve">22.626  </t>
  </si>
  <si>
    <t xml:space="preserve">24.477  </t>
  </si>
  <si>
    <t xml:space="preserve">26.329  </t>
  </si>
  <si>
    <t xml:space="preserve">18.868  </t>
  </si>
  <si>
    <t xml:space="preserve">20.754  </t>
  </si>
  <si>
    <t xml:space="preserve">22.452  </t>
  </si>
  <si>
    <t xml:space="preserve">24.150  </t>
  </si>
  <si>
    <t xml:space="preserve">16.241  </t>
  </si>
  <si>
    <t xml:space="preserve">17.865  </t>
  </si>
  <si>
    <t xml:space="preserve">19.327  </t>
  </si>
  <si>
    <t xml:space="preserve">20.788  </t>
  </si>
  <si>
    <t xml:space="preserve">16.405  </t>
  </si>
  <si>
    <t xml:space="preserve">18.046  </t>
  </si>
  <si>
    <t xml:space="preserve">19.522  </t>
  </si>
  <si>
    <t xml:space="preserve">20.999  </t>
  </si>
  <si>
    <t>K</t>
  </si>
  <si>
    <t xml:space="preserve">21.813  </t>
  </si>
  <si>
    <t xml:space="preserve">23.995  </t>
  </si>
  <si>
    <t xml:space="preserve">25.958  </t>
  </si>
  <si>
    <t xml:space="preserve">27.921  </t>
  </si>
  <si>
    <t xml:space="preserve">19.999  </t>
  </si>
  <si>
    <t>21.999  </t>
  </si>
  <si>
    <t xml:space="preserve">23.799  </t>
  </si>
  <si>
    <t xml:space="preserve">25.598  </t>
  </si>
  <si>
    <t xml:space="preserve">17.217  </t>
  </si>
  <si>
    <t xml:space="preserve">18.939  </t>
  </si>
  <si>
    <t xml:space="preserve">20.489  </t>
  </si>
  <si>
    <t xml:space="preserve">22.038  </t>
  </si>
  <si>
    <t xml:space="preserve">17.320  </t>
  </si>
  <si>
    <t xml:space="preserve">19.053  </t>
  </si>
  <si>
    <t xml:space="preserve">20.611  </t>
  </si>
  <si>
    <t xml:space="preserve">22.170  </t>
  </si>
  <si>
    <t>L</t>
  </si>
  <si>
    <t xml:space="preserve">23.025  </t>
  </si>
  <si>
    <t xml:space="preserve">25.328  </t>
  </si>
  <si>
    <t xml:space="preserve">27.400  </t>
  </si>
  <si>
    <t xml:space="preserve">29.472  </t>
  </si>
  <si>
    <t xml:space="preserve">21.117  </t>
  </si>
  <si>
    <t xml:space="preserve">23.229  </t>
  </si>
  <si>
    <t xml:space="preserve">25.129  </t>
  </si>
  <si>
    <t xml:space="preserve">27.030  </t>
  </si>
  <si>
    <t xml:space="preserve">18.168  </t>
  </si>
  <si>
    <t xml:space="preserve">19.985  </t>
  </si>
  <si>
    <t xml:space="preserve">21.620  </t>
  </si>
  <si>
    <t xml:space="preserve">23.255  </t>
  </si>
  <si>
    <t>M</t>
  </si>
  <si>
    <t xml:space="preserve">18.181  </t>
  </si>
  <si>
    <t xml:space="preserve">21.635  </t>
  </si>
  <si>
    <t xml:space="preserve">23.272  </t>
  </si>
  <si>
    <t xml:space="preserve">24.189  </t>
  </si>
  <si>
    <t xml:space="preserve">26.608  </t>
  </si>
  <si>
    <t xml:space="preserve">28.785  </t>
  </si>
  <si>
    <t xml:space="preserve">30.962  </t>
  </si>
  <si>
    <t xml:space="preserve">22.181  </t>
  </si>
  <si>
    <t xml:space="preserve">24.399  </t>
  </si>
  <si>
    <t xml:space="preserve">26.395  </t>
  </si>
  <si>
    <t xml:space="preserve">28.391  </t>
  </si>
  <si>
    <t xml:space="preserve">19.096  </t>
  </si>
  <si>
    <t xml:space="preserve">21.006  </t>
  </si>
  <si>
    <t xml:space="preserve">22.725  </t>
  </si>
  <si>
    <t xml:space="preserve">24.443  </t>
  </si>
  <si>
    <t xml:space="preserve">19.915  </t>
  </si>
  <si>
    <t xml:space="preserve">21.906  </t>
  </si>
  <si>
    <t xml:space="preserve">23.699  </t>
  </si>
  <si>
    <t xml:space="preserve">25.491  </t>
  </si>
  <si>
    <t>N</t>
  </si>
  <si>
    <t xml:space="preserve">26.483  </t>
  </si>
  <si>
    <t xml:space="preserve">29.132  </t>
  </si>
  <si>
    <t xml:space="preserve">31.515  </t>
  </si>
  <si>
    <t xml:space="preserve">33.899  </t>
  </si>
  <si>
    <t xml:space="preserve">24.298  </t>
  </si>
  <si>
    <t xml:space="preserve">26.728  </t>
  </si>
  <si>
    <t xml:space="preserve">28.915  </t>
  </si>
  <si>
    <t xml:space="preserve">31.102  </t>
  </si>
  <si>
    <t xml:space="preserve">20.911  </t>
  </si>
  <si>
    <t xml:space="preserve">23.002  </t>
  </si>
  <si>
    <t xml:space="preserve">24.884  </t>
  </si>
  <si>
    <t xml:space="preserve">26.766  </t>
  </si>
  <si>
    <t>VIANDA Art. 34 y 72</t>
  </si>
  <si>
    <t xml:space="preserve">462  </t>
  </si>
  <si>
    <t xml:space="preserve">508  </t>
  </si>
  <si>
    <t xml:space="preserve">549  </t>
  </si>
  <si>
    <t xml:space="preserve">591  </t>
  </si>
  <si>
    <t>Desayuno y Merienda Art. 34 y 72</t>
  </si>
  <si>
    <t xml:space="preserve">130  </t>
  </si>
  <si>
    <t xml:space="preserve">143  </t>
  </si>
  <si>
    <t xml:space="preserve">155  </t>
  </si>
  <si>
    <t xml:space="preserve">166  </t>
  </si>
  <si>
    <t>Horas de Viaje Art. 52</t>
  </si>
  <si>
    <t xml:space="preserve">148  </t>
  </si>
  <si>
    <t xml:space="preserve">163  </t>
  </si>
  <si>
    <t xml:space="preserve">176  </t>
  </si>
  <si>
    <t xml:space="preserve">190  </t>
  </si>
  <si>
    <t>Bono Paz Social Art. 33</t>
  </si>
  <si>
    <t xml:space="preserve">6.214  </t>
  </si>
  <si>
    <t xml:space="preserve">6.835  </t>
  </si>
  <si>
    <t xml:space="preserve">7.395  </t>
  </si>
  <si>
    <t xml:space="preserve">7.954  </t>
  </si>
  <si>
    <t>Adicional Torre Art. 64</t>
  </si>
  <si>
    <t xml:space="preserve">9.940  </t>
  </si>
  <si>
    <t xml:space="preserve">10.934  </t>
  </si>
  <si>
    <t xml:space="preserve">11.828  </t>
  </si>
  <si>
    <t xml:space="preserve">12.723  </t>
  </si>
  <si>
    <t>Adicional Yacimiento Produccion Art. 54</t>
  </si>
  <si>
    <t xml:space="preserve">3.481  </t>
  </si>
  <si>
    <t xml:space="preserve">3.829  </t>
  </si>
  <si>
    <t xml:space="preserve">4.142  </t>
  </si>
  <si>
    <t xml:space="preserve">4.455  </t>
  </si>
  <si>
    <t>Adicional Torre Serv. Especiales Art. 69</t>
  </si>
  <si>
    <t>Adicional Disponibilidad Art. 54 Inc. B</t>
  </si>
  <si>
    <t>Adicional Altura Equipos Torre Art. 64</t>
  </si>
  <si>
    <t>Adicional Chofer Transporte de Personal a Equipor de Torre Art. 65</t>
  </si>
  <si>
    <t>Adicional Guardia Pasiva Art. 51</t>
  </si>
  <si>
    <t xml:space="preserve">541  </t>
  </si>
  <si>
    <t xml:space="preserve">596  </t>
  </si>
  <si>
    <t xml:space="preserve">644  </t>
  </si>
  <si>
    <t xml:space="preserve">693  </t>
  </si>
  <si>
    <t>Antigüedad Art. 15</t>
  </si>
  <si>
    <t xml:space="preserve">145  </t>
  </si>
  <si>
    <t xml:space="preserve">160  </t>
  </si>
  <si>
    <t xml:space="preserve">173  </t>
  </si>
  <si>
    <t xml:space="preserve">186  </t>
  </si>
  <si>
    <t>Sup. Adicional Asistencia y Puntualidad Art. 20</t>
  </si>
  <si>
    <t xml:space="preserve">5.344  </t>
  </si>
  <si>
    <t xml:space="preserve">5.878  </t>
  </si>
  <si>
    <t xml:space="preserve">6.359  </t>
  </si>
  <si>
    <t xml:space="preserve">6.840  </t>
  </si>
  <si>
    <t>Asignacion Vianda Complementaria Art. 24</t>
  </si>
  <si>
    <t xml:space="preserve">5.950  </t>
  </si>
  <si>
    <t xml:space="preserve">6.545  </t>
  </si>
  <si>
    <t xml:space="preserve">7.080  </t>
  </si>
  <si>
    <t xml:space="preserve">7.616  </t>
  </si>
  <si>
    <t xml:space="preserve">                                       </t>
  </si>
  <si>
    <t>ANEXO I - BASICOS DE CONVENIO</t>
  </si>
  <si>
    <t>Personal de Fraccionamiento - Talleres de Reparacion de</t>
  </si>
  <si>
    <t>Personal de Depositos - Distribucion - Limpieza y Maestranza -</t>
  </si>
  <si>
    <t>Envases - Administracion Plantas - Centros de Canje</t>
  </si>
  <si>
    <t>Talleres Mecanicos de Reparacion Vehiculos de Transporte</t>
  </si>
  <si>
    <t xml:space="preserve">                                               REMUNERACIONES CCT 592/10</t>
  </si>
  <si>
    <t>Basicos</t>
  </si>
  <si>
    <t xml:space="preserve">           REMUNERACIONES CCT 592/10</t>
  </si>
  <si>
    <t>II</t>
  </si>
  <si>
    <t>III</t>
  </si>
  <si>
    <t>IV</t>
  </si>
  <si>
    <t>V</t>
  </si>
  <si>
    <t>VI</t>
  </si>
  <si>
    <t>VII</t>
  </si>
  <si>
    <t>ANEXO II - ADICIONALES</t>
  </si>
  <si>
    <t>CONCEPTOS</t>
  </si>
  <si>
    <t>VALORES</t>
  </si>
  <si>
    <t>Antigüedad Art. 15º  (1% cat. 2 Fraccionam.)</t>
  </si>
  <si>
    <t>Asistencia y Puntualidad - Art. 19º</t>
  </si>
  <si>
    <t>Vale de Comida - Art. 16º</t>
  </si>
  <si>
    <t>Horario extendido dias sabados ayudante de reparto</t>
  </si>
  <si>
    <t>Horario extendido dias sabados Repartidor</t>
  </si>
  <si>
    <t>No remunerativo p/Dia efectivamente trabajado</t>
  </si>
  <si>
    <t>NUEVOS VALORES POR KILOGRAMO, KILOMETRO Y LITRO : Art. 13º Inc. B (adicional horario extendido)</t>
  </si>
  <si>
    <t>Reparto / Tarea</t>
  </si>
  <si>
    <t>Repartidor</t>
  </si>
  <si>
    <t>Acompañante</t>
  </si>
  <si>
    <t>Repàrtidor</t>
  </si>
  <si>
    <t>usuario</t>
  </si>
  <si>
    <t>comercio / industria</t>
  </si>
  <si>
    <t>Distribuidor</t>
  </si>
  <si>
    <t>Centro de Canje y abastecedor de deposito</t>
  </si>
  <si>
    <t>Granel (Valor por Litro)</t>
  </si>
  <si>
    <t>Abastecedor de gas a granel a planta fraccionadora ($/Km)</t>
  </si>
  <si>
    <t>1 AÑO A 5 AÑOS</t>
  </si>
  <si>
    <t>DE 5 AÑOS A 10 AÑOS</t>
  </si>
  <si>
    <t>DE 10 AÑOS A 15 AÑOS</t>
  </si>
  <si>
    <t>MAYOR A 15 AÑOS</t>
  </si>
  <si>
    <t xml:space="preserve">PAGADERA AL TRABAJADOR CUANDO INICIA EL GOCE DE SU LICENCIA ANUAL ORDINARIA </t>
  </si>
  <si>
    <t xml:space="preserve"> NUEVAS ESCALAS SALARIALES GLP CCT 592/10 - ACUERDO DE FECHA  24/05/2019</t>
  </si>
  <si>
    <t>Fraccionamiento  - Talleres - Centro de Canjes</t>
  </si>
  <si>
    <t>Distribucion</t>
  </si>
  <si>
    <t>centro de canje y  abastecedor de deposito</t>
  </si>
  <si>
    <t>ACUERDO SALARIAL 15/05/ 2019</t>
  </si>
  <si>
    <t>BASICOS Y ADICIONALES BIOBAHIA BIOBIN</t>
  </si>
  <si>
    <t>CATEG.</t>
  </si>
  <si>
    <t>DESCRIPCION   DE TAREAS</t>
  </si>
  <si>
    <t>Ene-19 10%</t>
  </si>
  <si>
    <t>Ago-2019 10%</t>
  </si>
  <si>
    <t>Oct-19 10%</t>
  </si>
  <si>
    <t>Feb-20  8%</t>
  </si>
  <si>
    <t>Maestranza</t>
  </si>
  <si>
    <t xml:space="preserve">25.709  </t>
  </si>
  <si>
    <t xml:space="preserve">28.280  </t>
  </si>
  <si>
    <t xml:space="preserve">30.851  </t>
  </si>
  <si>
    <t xml:space="preserve">32.908  </t>
  </si>
  <si>
    <t>Portero Balancero</t>
  </si>
  <si>
    <t xml:space="preserve">37.844  </t>
  </si>
  <si>
    <t xml:space="preserve">41.628  </t>
  </si>
  <si>
    <t xml:space="preserve">45.413  </t>
  </si>
  <si>
    <t xml:space="preserve">48.440  </t>
  </si>
  <si>
    <t>Opertador Carga y Descarga, Auxiliar de Campo</t>
  </si>
  <si>
    <t xml:space="preserve">41.289  </t>
  </si>
  <si>
    <t xml:space="preserve">45.418  </t>
  </si>
  <si>
    <t xml:space="preserve">49.547  </t>
  </si>
  <si>
    <t xml:space="preserve">52.850  </t>
  </si>
  <si>
    <t>Operador de Servicios</t>
  </si>
  <si>
    <t>Oficial de Mantenimiento</t>
  </si>
  <si>
    <t xml:space="preserve">45.069  </t>
  </si>
  <si>
    <t xml:space="preserve">49.576  </t>
  </si>
  <si>
    <t xml:space="preserve">54.083  </t>
  </si>
  <si>
    <t xml:space="preserve">57.688  </t>
  </si>
  <si>
    <t>Operador de Laboratorio</t>
  </si>
  <si>
    <t>Operador de Campo</t>
  </si>
  <si>
    <t>VIII</t>
  </si>
  <si>
    <t>Panelista</t>
  </si>
  <si>
    <t>45.069  </t>
  </si>
  <si>
    <t>SUMA NO REMUNERATIVA</t>
  </si>
  <si>
    <t xml:space="preserve">10.000  </t>
  </si>
  <si>
    <t>ANTIGÜEDAD: 1% Basico q revisat el trabajador</t>
  </si>
  <si>
    <t>TURNO "A": 30% del Basico + Antigüedad</t>
  </si>
  <si>
    <t>TURNO "B": 15% del Basico + Antigüedad</t>
  </si>
  <si>
    <t>GUARDIA: 15% del Basico + Antigüedad</t>
  </si>
  <si>
    <t>PRESENTISMO: 5% Basico, Antigüedad,  Turno y/o Guardia</t>
  </si>
  <si>
    <t>Ayuda Escolar</t>
  </si>
  <si>
    <t xml:space="preserve">932  </t>
  </si>
  <si>
    <t xml:space="preserve">1.025  </t>
  </si>
  <si>
    <t xml:space="preserve">1.118  </t>
  </si>
  <si>
    <t xml:space="preserve">1.193  </t>
  </si>
  <si>
    <t xml:space="preserve">                    ADICIONALES: CCT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</si>
</sst>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\ #,##0;[Red]&quot;$&quot;\ \-#,##0"/>
    <numFmt numFmtId="44" formatCode="_ &quot;$&quot;\ * #,##0.00_ ;_ &quot;$&quot;\ * \-#,##0.00_ ;_ &quot;$&quot;\ * &quot;-&quot;??_ ;_ @_ "/>
    <numFmt numFmtId="164" formatCode="_ &quot;$&quot;\ * #,##0_ ;_ &quot;$&quot;\ * \-#,##0_ ;_ &quot;$&quot;\ * &quot;-&quot;??_ ;_ @_ "/>
    <numFmt numFmtId="165" formatCode="&quot;$&quot;\ #,##0"/>
    <numFmt numFmtId="166" formatCode="0.0%"/>
    <numFmt numFmtId="167" formatCode="_-[$$-2C0A]\ * #,##0.00_-;\-[$$-2C0A]\ * #,##0.00_-;_-[$$-2C0A]\ * &quot;-&quot;??_-;_-@_-"/>
    <numFmt numFmtId="168" formatCode="0.000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u/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1"/>
      <name val="Calibri"/>
      <family val="2"/>
      <charset val="1"/>
    </font>
    <font>
      <b/>
      <sz val="12"/>
      <name val="Arial"/>
      <family val="2"/>
      <charset val="1"/>
    </font>
    <font>
      <b/>
      <sz val="14"/>
      <color theme="1"/>
      <name val="Calibri"/>
      <family val="2"/>
      <scheme val="minor"/>
    </font>
    <font>
      <b/>
      <u/>
      <sz val="20"/>
      <color rgb="FFFF0000"/>
      <name val="Calibri"/>
      <family val="2"/>
    </font>
    <font>
      <b/>
      <u/>
      <sz val="11"/>
      <color indexed="8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rgb="FF000000"/>
      <name val="Calibri"/>
      <family val="2"/>
    </font>
    <font>
      <b/>
      <sz val="9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sz val="14"/>
      <color theme="1"/>
      <name val="Calibri"/>
      <family val="2"/>
      <charset val="1"/>
      <scheme val="minor"/>
    </font>
    <font>
      <b/>
      <sz val="9"/>
      <color theme="1"/>
      <name val="Calibri"/>
      <family val="2"/>
      <scheme val="minor"/>
    </font>
    <font>
      <b/>
      <sz val="12"/>
      <color indexed="8"/>
      <name val="Calibri"/>
      <family val="2"/>
      <charset val="1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Calibri"/>
      <family val="2"/>
      <charset val="1"/>
    </font>
    <font>
      <sz val="12"/>
      <color theme="1"/>
      <name val="Calibri"/>
      <family val="2"/>
      <charset val="1"/>
      <scheme val="minor"/>
    </font>
    <font>
      <b/>
      <sz val="7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rgb="FF008000"/>
      <name val="Arial"/>
      <family val="2"/>
    </font>
    <font>
      <sz val="8"/>
      <color theme="1"/>
      <name val="Arial"/>
      <family val="2"/>
    </font>
    <font>
      <b/>
      <sz val="10"/>
      <color rgb="FF008000"/>
      <name val="Arial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3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9E1F2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44" fontId="1" fillId="0" borderId="0" applyFont="0" applyFill="0" applyBorder="0" applyAlignment="0" applyProtection="0"/>
  </cellStyleXfs>
  <cellXfs count="38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5" fillId="3" borderId="4" xfId="0" applyFont="1" applyFill="1" applyBorder="1" applyAlignment="1">
      <alignment horizontal="center"/>
    </xf>
    <xf numFmtId="17" fontId="6" fillId="3" borderId="5" xfId="0" applyNumberFormat="1" applyFont="1" applyFill="1" applyBorder="1" applyAlignment="1">
      <alignment horizontal="center"/>
    </xf>
    <xf numFmtId="17" fontId="2" fillId="2" borderId="6" xfId="0" applyNumberFormat="1" applyFont="1" applyFill="1" applyBorder="1" applyAlignment="1">
      <alignment horizontal="center"/>
    </xf>
    <xf numFmtId="17" fontId="2" fillId="2" borderId="7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0" fontId="2" fillId="2" borderId="9" xfId="0" applyNumberFormat="1" applyFont="1" applyFill="1" applyBorder="1" applyAlignment="1">
      <alignment horizontal="center"/>
    </xf>
    <xf numFmtId="10" fontId="2" fillId="2" borderId="5" xfId="0" applyNumberFormat="1" applyFont="1" applyFill="1" applyBorder="1" applyAlignment="1">
      <alignment horizontal="center"/>
    </xf>
    <xf numFmtId="9" fontId="2" fillId="2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164" fontId="2" fillId="5" borderId="1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4" fontId="2" fillId="0" borderId="5" xfId="1" applyNumberFormat="1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164" fontId="2" fillId="5" borderId="0" xfId="1" applyNumberFormat="1" applyFont="1" applyFill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0" fontId="7" fillId="5" borderId="1" xfId="0" applyFont="1" applyFill="1" applyBorder="1"/>
    <xf numFmtId="0" fontId="8" fillId="5" borderId="3" xfId="0" applyFont="1" applyFill="1" applyBorder="1"/>
    <xf numFmtId="164" fontId="2" fillId="5" borderId="3" xfId="1" applyNumberFormat="1" applyFont="1" applyFill="1" applyBorder="1"/>
    <xf numFmtId="0" fontId="8" fillId="0" borderId="0" xfId="0" applyFont="1"/>
    <xf numFmtId="164" fontId="2" fillId="0" borderId="0" xfId="1" applyNumberFormat="1" applyFont="1"/>
    <xf numFmtId="164" fontId="2" fillId="0" borderId="0" xfId="1" applyNumberFormat="1" applyFont="1" applyFill="1" applyAlignment="1">
      <alignment horizontal="center"/>
    </xf>
    <xf numFmtId="164" fontId="2" fillId="5" borderId="2" xfId="1" applyNumberFormat="1" applyFont="1" applyFill="1" applyBorder="1"/>
    <xf numFmtId="164" fontId="2" fillId="0" borderId="14" xfId="1" applyNumberFormat="1" applyFont="1" applyBorder="1" applyAlignment="1">
      <alignment horizontal="center"/>
    </xf>
    <xf numFmtId="0" fontId="7" fillId="5" borderId="8" xfId="0" applyFont="1" applyFill="1" applyBorder="1"/>
    <xf numFmtId="0" fontId="8" fillId="5" borderId="6" xfId="0" applyFont="1" applyFill="1" applyBorder="1"/>
    <xf numFmtId="164" fontId="2" fillId="5" borderId="0" xfId="1" applyNumberFormat="1" applyFont="1" applyFill="1" applyBorder="1"/>
    <xf numFmtId="164" fontId="2" fillId="5" borderId="6" xfId="1" applyNumberFormat="1" applyFont="1" applyFill="1" applyBorder="1"/>
    <xf numFmtId="164" fontId="2" fillId="0" borderId="5" xfId="1" applyNumberFormat="1" applyFont="1" applyBorder="1" applyAlignment="1">
      <alignment horizontal="center"/>
    </xf>
    <xf numFmtId="0" fontId="10" fillId="0" borderId="0" xfId="2" applyFont="1"/>
    <xf numFmtId="0" fontId="9" fillId="0" borderId="0" xfId="2"/>
    <xf numFmtId="17" fontId="0" fillId="2" borderId="5" xfId="0" applyNumberFormat="1" applyFill="1" applyBorder="1"/>
    <xf numFmtId="0" fontId="0" fillId="2" borderId="1" xfId="0" applyFill="1" applyBorder="1"/>
    <xf numFmtId="0" fontId="0" fillId="2" borderId="15" xfId="0" applyFill="1" applyBorder="1"/>
    <xf numFmtId="0" fontId="0" fillId="2" borderId="9" xfId="0" applyFill="1" applyBorder="1"/>
    <xf numFmtId="164" fontId="11" fillId="0" borderId="10" xfId="1" applyNumberFormat="1" applyFont="1" applyBorder="1" applyAlignment="1">
      <alignment horizontal="center"/>
    </xf>
    <xf numFmtId="164" fontId="2" fillId="0" borderId="17" xfId="1" applyNumberFormat="1" applyFont="1" applyBorder="1"/>
    <xf numFmtId="164" fontId="2" fillId="0" borderId="18" xfId="1" applyNumberFormat="1" applyFont="1" applyBorder="1"/>
    <xf numFmtId="164" fontId="2" fillId="0" borderId="19" xfId="1" applyNumberFormat="1" applyFont="1" applyBorder="1"/>
    <xf numFmtId="164" fontId="2" fillId="0" borderId="10" xfId="1" applyNumberFormat="1" applyFont="1" applyBorder="1"/>
    <xf numFmtId="164" fontId="2" fillId="2" borderId="16" xfId="1" applyNumberFormat="1" applyFont="1" applyFill="1" applyBorder="1"/>
    <xf numFmtId="164" fontId="2" fillId="0" borderId="20" xfId="1" applyNumberFormat="1" applyFont="1" applyBorder="1"/>
    <xf numFmtId="164" fontId="2" fillId="0" borderId="21" xfId="1" applyNumberFormat="1" applyFont="1" applyBorder="1"/>
    <xf numFmtId="164" fontId="11" fillId="0" borderId="23" xfId="1" applyNumberFormat="1" applyFont="1" applyBorder="1"/>
    <xf numFmtId="164" fontId="2" fillId="0" borderId="24" xfId="1" applyNumberFormat="1" applyFont="1" applyBorder="1"/>
    <xf numFmtId="164" fontId="11" fillId="0" borderId="26" xfId="1" applyNumberFormat="1" applyFont="1" applyBorder="1"/>
    <xf numFmtId="164" fontId="2" fillId="0" borderId="27" xfId="1" applyNumberFormat="1" applyFont="1" applyBorder="1"/>
    <xf numFmtId="164" fontId="2" fillId="0" borderId="28" xfId="1" applyNumberFormat="1" applyFont="1" applyBorder="1"/>
    <xf numFmtId="164" fontId="2" fillId="0" borderId="29" xfId="1" applyNumberFormat="1" applyFont="1" applyBorder="1"/>
    <xf numFmtId="164" fontId="2" fillId="0" borderId="30" xfId="1" applyNumberFormat="1" applyFont="1" applyBorder="1"/>
    <xf numFmtId="164" fontId="2" fillId="0" borderId="31" xfId="1" applyNumberFormat="1" applyFont="1" applyBorder="1"/>
    <xf numFmtId="0" fontId="12" fillId="0" borderId="0" xfId="2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164" fontId="12" fillId="2" borderId="32" xfId="1" applyNumberFormat="1" applyFont="1" applyFill="1" applyBorder="1"/>
    <xf numFmtId="164" fontId="2" fillId="0" borderId="7" xfId="1" applyNumberFormat="1" applyFont="1" applyBorder="1"/>
    <xf numFmtId="164" fontId="2" fillId="0" borderId="5" xfId="1" applyNumberFormat="1" applyFont="1" applyBorder="1"/>
    <xf numFmtId="164" fontId="12" fillId="2" borderId="4" xfId="1" applyNumberFormat="1" applyFont="1" applyFill="1" applyBorder="1"/>
    <xf numFmtId="164" fontId="2" fillId="0" borderId="15" xfId="1" applyNumberFormat="1" applyFont="1" applyBorder="1"/>
    <xf numFmtId="164" fontId="12" fillId="2" borderId="23" xfId="1" applyNumberFormat="1" applyFont="1" applyFill="1" applyBorder="1"/>
    <xf numFmtId="164" fontId="12" fillId="2" borderId="5" xfId="1" applyNumberFormat="1" applyFont="1" applyFill="1" applyBorder="1"/>
    <xf numFmtId="164" fontId="12" fillId="2" borderId="26" xfId="1" applyNumberFormat="1" applyFont="1" applyFill="1" applyBorder="1"/>
    <xf numFmtId="2" fontId="0" fillId="0" borderId="0" xfId="0" applyNumberFormat="1"/>
    <xf numFmtId="2" fontId="2" fillId="2" borderId="2" xfId="0" applyNumberFormat="1" applyFont="1" applyFill="1" applyBorder="1"/>
    <xf numFmtId="164" fontId="12" fillId="2" borderId="7" xfId="1" applyNumberFormat="1" applyFont="1" applyFill="1" applyBorder="1"/>
    <xf numFmtId="164" fontId="2" fillId="0" borderId="33" xfId="1" applyNumberFormat="1" applyFont="1" applyBorder="1"/>
    <xf numFmtId="164" fontId="2" fillId="0" borderId="34" xfId="1" applyNumberFormat="1" applyFont="1" applyBorder="1"/>
    <xf numFmtId="164" fontId="2" fillId="0" borderId="35" xfId="1" applyNumberFormat="1" applyFont="1" applyBorder="1"/>
    <xf numFmtId="164" fontId="2" fillId="2" borderId="5" xfId="1" applyNumberFormat="1" applyFont="1" applyFill="1" applyBorder="1"/>
    <xf numFmtId="164" fontId="2" fillId="0" borderId="36" xfId="1" applyNumberFormat="1" applyFont="1" applyBorder="1"/>
    <xf numFmtId="0" fontId="12" fillId="0" borderId="0" xfId="2" applyFont="1" applyFill="1" applyBorder="1"/>
    <xf numFmtId="2" fontId="0" fillId="0" borderId="0" xfId="0" applyNumberFormat="1" applyBorder="1"/>
    <xf numFmtId="0" fontId="2" fillId="0" borderId="0" xfId="0" applyFont="1" applyFill="1" applyBorder="1"/>
    <xf numFmtId="0" fontId="2" fillId="2" borderId="5" xfId="0" applyFont="1" applyFill="1" applyBorder="1"/>
    <xf numFmtId="14" fontId="0" fillId="0" borderId="0" xfId="0" applyNumberFormat="1" applyFill="1" applyBorder="1"/>
    <xf numFmtId="0" fontId="11" fillId="2" borderId="1" xfId="2" applyFont="1" applyFill="1" applyBorder="1"/>
    <xf numFmtId="0" fontId="9" fillId="2" borderId="2" xfId="2" applyFill="1" applyBorder="1"/>
    <xf numFmtId="0" fontId="11" fillId="2" borderId="3" xfId="2" applyFont="1" applyFill="1" applyBorder="1"/>
    <xf numFmtId="6" fontId="11" fillId="0" borderId="3" xfId="2" applyNumberFormat="1" applyFont="1" applyFill="1" applyBorder="1"/>
    <xf numFmtId="165" fontId="2" fillId="0" borderId="3" xfId="0" applyNumberFormat="1" applyFont="1" applyBorder="1"/>
    <xf numFmtId="164" fontId="2" fillId="0" borderId="37" xfId="1" applyNumberFormat="1" applyFont="1" applyBorder="1"/>
    <xf numFmtId="164" fontId="2" fillId="0" borderId="0" xfId="1" applyNumberFormat="1" applyFont="1" applyBorder="1"/>
    <xf numFmtId="0" fontId="7" fillId="0" borderId="1" xfId="0" applyFont="1" applyBorder="1"/>
    <xf numFmtId="0" fontId="8" fillId="0" borderId="3" xfId="0" applyFont="1" applyBorder="1"/>
    <xf numFmtId="164" fontId="2" fillId="2" borderId="5" xfId="1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164" fontId="2" fillId="0" borderId="10" xfId="1" applyNumberFormat="1" applyFont="1" applyBorder="1" applyAlignment="1">
      <alignment horizontal="center"/>
    </xf>
    <xf numFmtId="0" fontId="7" fillId="0" borderId="8" xfId="0" applyFont="1" applyBorder="1"/>
    <xf numFmtId="0" fontId="8" fillId="0" borderId="6" xfId="0" applyFont="1" applyBorder="1"/>
    <xf numFmtId="164" fontId="2" fillId="2" borderId="4" xfId="1" applyNumberFormat="1" applyFont="1" applyFill="1" applyBorder="1" applyAlignment="1">
      <alignment horizontal="center"/>
    </xf>
    <xf numFmtId="0" fontId="8" fillId="0" borderId="2" xfId="0" applyFont="1" applyBorder="1"/>
    <xf numFmtId="166" fontId="12" fillId="7" borderId="5" xfId="2" applyNumberFormat="1" applyFont="1" applyFill="1" applyBorder="1" applyAlignment="1">
      <alignment horizontal="center"/>
    </xf>
    <xf numFmtId="9" fontId="0" fillId="4" borderId="5" xfId="0" applyNumberFormat="1" applyFill="1" applyBorder="1" applyAlignment="1">
      <alignment horizontal="center"/>
    </xf>
    <xf numFmtId="0" fontId="12" fillId="9" borderId="4" xfId="2" applyFont="1" applyFill="1" applyBorder="1" applyAlignment="1">
      <alignment horizontal="center"/>
    </xf>
    <xf numFmtId="17" fontId="13" fillId="9" borderId="4" xfId="2" applyNumberFormat="1" applyFont="1" applyFill="1" applyBorder="1" applyAlignment="1">
      <alignment horizontal="center"/>
    </xf>
    <xf numFmtId="17" fontId="13" fillId="9" borderId="5" xfId="2" applyNumberFormat="1" applyFont="1" applyFill="1" applyBorder="1" applyAlignment="1">
      <alignment horizontal="center"/>
    </xf>
    <xf numFmtId="17" fontId="2" fillId="2" borderId="4" xfId="0" applyNumberFormat="1" applyFont="1" applyFill="1" applyBorder="1" applyAlignment="1">
      <alignment horizontal="center"/>
    </xf>
    <xf numFmtId="0" fontId="12" fillId="9" borderId="38" xfId="2" applyFont="1" applyFill="1" applyBorder="1" applyAlignment="1">
      <alignment horizontal="center"/>
    </xf>
    <xf numFmtId="165" fontId="2" fillId="10" borderId="10" xfId="0" applyNumberFormat="1" applyFont="1" applyFill="1" applyBorder="1" applyAlignment="1">
      <alignment horizontal="center"/>
    </xf>
    <xf numFmtId="165" fontId="2" fillId="10" borderId="39" xfId="0" applyNumberFormat="1" applyFont="1" applyFill="1" applyBorder="1" applyAlignment="1">
      <alignment horizontal="center"/>
    </xf>
    <xf numFmtId="165" fontId="2" fillId="10" borderId="10" xfId="0" applyNumberFormat="1" applyFont="1" applyFill="1" applyBorder="1"/>
    <xf numFmtId="0" fontId="12" fillId="9" borderId="5" xfId="2" applyFont="1" applyFill="1" applyBorder="1" applyAlignment="1">
      <alignment horizontal="center"/>
    </xf>
    <xf numFmtId="165" fontId="2" fillId="10" borderId="40" xfId="0" applyNumberFormat="1" applyFont="1" applyFill="1" applyBorder="1" applyAlignment="1">
      <alignment horizontal="center"/>
    </xf>
    <xf numFmtId="0" fontId="12" fillId="9" borderId="12" xfId="2" applyFont="1" applyFill="1" applyBorder="1" applyAlignment="1">
      <alignment horizontal="center"/>
    </xf>
    <xf numFmtId="165" fontId="2" fillId="10" borderId="41" xfId="0" applyNumberFormat="1" applyFont="1" applyFill="1" applyBorder="1" applyAlignment="1">
      <alignment horizontal="center"/>
    </xf>
    <xf numFmtId="0" fontId="11" fillId="6" borderId="1" xfId="2" applyFont="1" applyFill="1" applyBorder="1"/>
    <xf numFmtId="0" fontId="9" fillId="6" borderId="3" xfId="2" applyFill="1" applyBorder="1" applyAlignment="1">
      <alignment horizontal="center"/>
    </xf>
    <xf numFmtId="164" fontId="11" fillId="10" borderId="5" xfId="1" applyNumberFormat="1" applyFont="1" applyFill="1" applyBorder="1" applyAlignment="1">
      <alignment horizontal="center"/>
    </xf>
    <xf numFmtId="165" fontId="2" fillId="10" borderId="5" xfId="0" applyNumberFormat="1" applyFont="1" applyFill="1" applyBorder="1" applyAlignment="1">
      <alignment horizontal="center"/>
    </xf>
    <xf numFmtId="165" fontId="2" fillId="10" borderId="1" xfId="0" applyNumberFormat="1" applyFont="1" applyFill="1" applyBorder="1" applyAlignment="1">
      <alignment horizontal="center"/>
    </xf>
    <xf numFmtId="164" fontId="2" fillId="10" borderId="5" xfId="0" applyNumberFormat="1" applyFont="1" applyFill="1" applyBorder="1"/>
    <xf numFmtId="0" fontId="14" fillId="0" borderId="0" xfId="2" applyFont="1"/>
    <xf numFmtId="0" fontId="15" fillId="0" borderId="0" xfId="0" applyFont="1"/>
    <xf numFmtId="164" fontId="2" fillId="0" borderId="15" xfId="1" applyNumberFormat="1" applyFont="1" applyBorder="1" applyAlignment="1">
      <alignment horizontal="center"/>
    </xf>
    <xf numFmtId="14" fontId="2" fillId="2" borderId="5" xfId="0" applyNumberFormat="1" applyFont="1" applyFill="1" applyBorder="1"/>
    <xf numFmtId="164" fontId="2" fillId="0" borderId="0" xfId="1" applyNumberFormat="1" applyFont="1" applyFill="1" applyBorder="1" applyAlignment="1">
      <alignment horizontal="center"/>
    </xf>
    <xf numFmtId="164" fontId="2" fillId="5" borderId="5" xfId="1" applyNumberFormat="1" applyFont="1" applyFill="1" applyBorder="1" applyAlignment="1">
      <alignment horizontal="center"/>
    </xf>
    <xf numFmtId="164" fontId="2" fillId="2" borderId="42" xfId="1" applyNumberFormat="1" applyFont="1" applyFill="1" applyBorder="1"/>
    <xf numFmtId="164" fontId="2" fillId="0" borderId="43" xfId="1" applyNumberFormat="1" applyFont="1" applyBorder="1"/>
    <xf numFmtId="164" fontId="2" fillId="0" borderId="44" xfId="1" applyNumberFormat="1" applyFont="1" applyBorder="1"/>
    <xf numFmtId="164" fontId="2" fillId="2" borderId="45" xfId="1" applyNumberFormat="1" applyFont="1" applyFill="1" applyBorder="1"/>
    <xf numFmtId="164" fontId="2" fillId="0" borderId="46" xfId="1" applyNumberFormat="1" applyFont="1" applyBorder="1"/>
    <xf numFmtId="164" fontId="2" fillId="0" borderId="47" xfId="1" applyNumberFormat="1" applyFont="1" applyBorder="1"/>
    <xf numFmtId="17" fontId="0" fillId="2" borderId="4" xfId="0" applyNumberFormat="1" applyFill="1" applyBorder="1"/>
    <xf numFmtId="0" fontId="2" fillId="0" borderId="0" xfId="0" applyFont="1" applyAlignment="1">
      <alignment horizontal="center"/>
    </xf>
    <xf numFmtId="0" fontId="16" fillId="0" borderId="0" xfId="2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64" fontId="2" fillId="0" borderId="2" xfId="1" applyNumberFormat="1" applyFont="1" applyBorder="1"/>
    <xf numFmtId="14" fontId="2" fillId="2" borderId="3" xfId="0" applyNumberFormat="1" applyFont="1" applyFill="1" applyBorder="1"/>
    <xf numFmtId="2" fontId="2" fillId="0" borderId="0" xfId="0" applyNumberFormat="1" applyFont="1" applyBorder="1"/>
    <xf numFmtId="0" fontId="2" fillId="0" borderId="0" xfId="0" applyFont="1"/>
    <xf numFmtId="6" fontId="2" fillId="0" borderId="5" xfId="0" applyNumberFormat="1" applyFont="1" applyBorder="1"/>
    <xf numFmtId="165" fontId="2" fillId="0" borderId="5" xfId="0" applyNumberFormat="1" applyFont="1" applyBorder="1"/>
    <xf numFmtId="164" fontId="2" fillId="0" borderId="5" xfId="0" applyNumberFormat="1" applyFont="1" applyBorder="1"/>
    <xf numFmtId="0" fontId="16" fillId="0" borderId="0" xfId="2" applyFont="1"/>
    <xf numFmtId="0" fontId="17" fillId="0" borderId="0" xfId="2" applyFont="1"/>
    <xf numFmtId="166" fontId="2" fillId="8" borderId="5" xfId="0" applyNumberFormat="1" applyFont="1" applyFill="1" applyBorder="1" applyAlignment="1">
      <alignment horizontal="center"/>
    </xf>
    <xf numFmtId="164" fontId="2" fillId="11" borderId="10" xfId="0" applyNumberFormat="1" applyFont="1" applyFill="1" applyBorder="1"/>
    <xf numFmtId="164" fontId="2" fillId="11" borderId="11" xfId="0" applyNumberFormat="1" applyFont="1" applyFill="1" applyBorder="1"/>
    <xf numFmtId="164" fontId="2" fillId="11" borderId="5" xfId="0" applyNumberFormat="1" applyFont="1" applyFill="1" applyBorder="1"/>
    <xf numFmtId="6" fontId="2" fillId="11" borderId="5" xfId="0" applyNumberFormat="1" applyFont="1" applyFill="1" applyBorder="1"/>
    <xf numFmtId="0" fontId="19" fillId="0" borderId="0" xfId="0" applyFont="1" applyAlignment="1">
      <alignment horizontal="center" vertical="center"/>
    </xf>
    <xf numFmtId="0" fontId="18" fillId="0" borderId="0" xfId="0" applyFont="1"/>
    <xf numFmtId="0" fontId="22" fillId="12" borderId="7" xfId="0" applyFont="1" applyFill="1" applyBorder="1" applyAlignment="1">
      <alignment horizontal="center" vertical="center"/>
    </xf>
    <xf numFmtId="0" fontId="19" fillId="15" borderId="3" xfId="0" applyFont="1" applyFill="1" applyBorder="1" applyAlignment="1">
      <alignment horizontal="right" vertical="center"/>
    </xf>
    <xf numFmtId="0" fontId="19" fillId="15" borderId="6" xfId="0" applyFont="1" applyFill="1" applyBorder="1" applyAlignment="1">
      <alignment horizontal="right" vertical="center"/>
    </xf>
    <xf numFmtId="0" fontId="22" fillId="15" borderId="12" xfId="0" applyFont="1" applyFill="1" applyBorder="1" applyAlignment="1">
      <alignment horizontal="center" vertical="center"/>
    </xf>
    <xf numFmtId="0" fontId="22" fillId="15" borderId="7" xfId="0" applyFont="1" applyFill="1" applyBorder="1" applyAlignment="1">
      <alignment horizontal="center" vertical="center"/>
    </xf>
    <xf numFmtId="0" fontId="23" fillId="16" borderId="50" xfId="3" applyFont="1" applyFill="1" applyBorder="1"/>
    <xf numFmtId="0" fontId="23" fillId="16" borderId="15" xfId="3" applyFont="1" applyFill="1" applyBorder="1"/>
    <xf numFmtId="0" fontId="24" fillId="16" borderId="15" xfId="3" applyFont="1" applyFill="1" applyBorder="1"/>
    <xf numFmtId="0" fontId="25" fillId="2" borderId="15" xfId="0" applyFont="1" applyFill="1" applyBorder="1"/>
    <xf numFmtId="0" fontId="23" fillId="16" borderId="8" xfId="3" applyFont="1" applyFill="1" applyBorder="1"/>
    <xf numFmtId="0" fontId="23" fillId="16" borderId="51" xfId="3" applyFont="1" applyFill="1" applyBorder="1"/>
    <xf numFmtId="0" fontId="0" fillId="2" borderId="51" xfId="0" applyFill="1" applyBorder="1"/>
    <xf numFmtId="0" fontId="0" fillId="2" borderId="6" xfId="0" applyFill="1" applyBorder="1"/>
    <xf numFmtId="0" fontId="23" fillId="16" borderId="1" xfId="3" applyFont="1" applyFill="1" applyBorder="1"/>
    <xf numFmtId="0" fontId="23" fillId="16" borderId="2" xfId="3" applyFont="1" applyFill="1" applyBorder="1"/>
    <xf numFmtId="0" fontId="24" fillId="16" borderId="2" xfId="3" applyFont="1" applyFill="1" applyBorder="1"/>
    <xf numFmtId="0" fontId="23" fillId="0" borderId="0" xfId="3" applyFont="1"/>
    <xf numFmtId="0" fontId="23" fillId="8" borderId="50" xfId="3" applyFont="1" applyFill="1" applyBorder="1"/>
    <xf numFmtId="0" fontId="23" fillId="8" borderId="15" xfId="3" applyFont="1" applyFill="1" applyBorder="1"/>
    <xf numFmtId="0" fontId="23" fillId="8" borderId="9" xfId="3" applyFont="1" applyFill="1" applyBorder="1"/>
    <xf numFmtId="0" fontId="0" fillId="8" borderId="15" xfId="0" applyFill="1" applyBorder="1"/>
    <xf numFmtId="0" fontId="0" fillId="8" borderId="9" xfId="0" applyFill="1" applyBorder="1"/>
    <xf numFmtId="0" fontId="23" fillId="8" borderId="52" xfId="3" applyFont="1" applyFill="1" applyBorder="1"/>
    <xf numFmtId="0" fontId="23" fillId="8" borderId="0" xfId="3" applyFont="1" applyFill="1" applyBorder="1"/>
    <xf numFmtId="0" fontId="0" fillId="8" borderId="0" xfId="0" applyFill="1" applyBorder="1"/>
    <xf numFmtId="0" fontId="0" fillId="8" borderId="13" xfId="0" applyFill="1" applyBorder="1"/>
    <xf numFmtId="0" fontId="23" fillId="8" borderId="1" xfId="3" applyFont="1" applyFill="1" applyBorder="1"/>
    <xf numFmtId="0" fontId="23" fillId="8" borderId="2" xfId="3" applyFont="1" applyFill="1" applyBorder="1" applyAlignment="1">
      <alignment horizontal="center" vertical="center"/>
    </xf>
    <xf numFmtId="0" fontId="23" fillId="8" borderId="8" xfId="3" applyFont="1" applyFill="1" applyBorder="1"/>
    <xf numFmtId="0" fontId="23" fillId="5" borderId="53" xfId="3" applyFont="1" applyFill="1" applyBorder="1"/>
    <xf numFmtId="0" fontId="23" fillId="0" borderId="0" xfId="3" applyFont="1" applyBorder="1" applyAlignment="1">
      <alignment horizontal="center"/>
    </xf>
    <xf numFmtId="0" fontId="23" fillId="0" borderId="12" xfId="3" applyFont="1" applyBorder="1" applyAlignment="1">
      <alignment horizontal="center"/>
    </xf>
    <xf numFmtId="0" fontId="23" fillId="5" borderId="52" xfId="3" applyFont="1" applyFill="1" applyBorder="1"/>
    <xf numFmtId="0" fontId="23" fillId="8" borderId="2" xfId="3" applyFont="1" applyFill="1" applyBorder="1"/>
    <xf numFmtId="0" fontId="0" fillId="8" borderId="2" xfId="0" applyFill="1" applyBorder="1"/>
    <xf numFmtId="0" fontId="23" fillId="5" borderId="54" xfId="3" applyFont="1" applyFill="1" applyBorder="1"/>
    <xf numFmtId="14" fontId="23" fillId="0" borderId="0" xfId="3" applyNumberFormat="1" applyFont="1" applyBorder="1" applyAlignment="1">
      <alignment horizontal="center"/>
    </xf>
    <xf numFmtId="14" fontId="23" fillId="0" borderId="12" xfId="3" applyNumberFormat="1" applyFont="1" applyBorder="1" applyAlignment="1">
      <alignment horizontal="center"/>
    </xf>
    <xf numFmtId="14" fontId="23" fillId="0" borderId="7" xfId="3" applyNumberFormat="1" applyFont="1" applyBorder="1" applyAlignment="1">
      <alignment horizontal="center"/>
    </xf>
    <xf numFmtId="0" fontId="23" fillId="5" borderId="12" xfId="3" applyFont="1" applyFill="1" applyBorder="1"/>
    <xf numFmtId="0" fontId="26" fillId="0" borderId="12" xfId="0" applyFont="1" applyBorder="1" applyAlignment="1">
      <alignment horizontal="center"/>
    </xf>
    <xf numFmtId="1" fontId="23" fillId="5" borderId="55" xfId="3" applyNumberFormat="1" applyFont="1" applyFill="1" applyBorder="1" applyAlignment="1">
      <alignment horizontal="center" vertical="center"/>
    </xf>
    <xf numFmtId="164" fontId="23" fillId="0" borderId="1" xfId="4" applyNumberFormat="1" applyFont="1" applyBorder="1" applyAlignment="1">
      <alignment horizontal="center" vertical="center"/>
    </xf>
    <xf numFmtId="164" fontId="23" fillId="0" borderId="56" xfId="4" applyNumberFormat="1" applyFont="1" applyBorder="1" applyAlignment="1">
      <alignment horizontal="center" vertical="center"/>
    </xf>
    <xf numFmtId="164" fontId="23" fillId="0" borderId="5" xfId="4" applyNumberFormat="1" applyFont="1" applyBorder="1"/>
    <xf numFmtId="14" fontId="26" fillId="0" borderId="7" xfId="0" applyNumberFormat="1" applyFont="1" applyBorder="1" applyAlignment="1">
      <alignment horizontal="center"/>
    </xf>
    <xf numFmtId="1" fontId="23" fillId="5" borderId="57" xfId="3" applyNumberFormat="1" applyFont="1" applyFill="1" applyBorder="1" applyAlignment="1">
      <alignment horizontal="center" vertical="center"/>
    </xf>
    <xf numFmtId="1" fontId="23" fillId="5" borderId="56" xfId="3" applyNumberFormat="1" applyFont="1" applyFill="1" applyBorder="1" applyAlignment="1">
      <alignment horizontal="center" vertical="center"/>
    </xf>
    <xf numFmtId="164" fontId="23" fillId="0" borderId="1" xfId="4" applyNumberFormat="1" applyFont="1" applyBorder="1"/>
    <xf numFmtId="1" fontId="23" fillId="5" borderId="58" xfId="3" applyNumberFormat="1" applyFont="1" applyFill="1" applyBorder="1" applyAlignment="1">
      <alignment horizontal="center" vertical="center"/>
    </xf>
    <xf numFmtId="1" fontId="23" fillId="5" borderId="59" xfId="3" applyNumberFormat="1" applyFont="1" applyFill="1" applyBorder="1" applyAlignment="1">
      <alignment horizontal="center" vertical="center"/>
    </xf>
    <xf numFmtId="164" fontId="23" fillId="0" borderId="60" xfId="4" applyNumberFormat="1" applyFont="1" applyBorder="1" applyAlignment="1">
      <alignment horizontal="center" vertical="center"/>
    </xf>
    <xf numFmtId="1" fontId="23" fillId="5" borderId="61" xfId="3" applyNumberFormat="1" applyFont="1" applyFill="1" applyBorder="1" applyAlignment="1">
      <alignment horizontal="center" vertical="center"/>
    </xf>
    <xf numFmtId="0" fontId="9" fillId="0" borderId="0" xfId="3"/>
    <xf numFmtId="1" fontId="23" fillId="0" borderId="0" xfId="3" applyNumberFormat="1" applyFont="1" applyFill="1" applyBorder="1" applyAlignment="1">
      <alignment horizontal="center" vertical="center"/>
    </xf>
    <xf numFmtId="0" fontId="28" fillId="8" borderId="62" xfId="3" applyFont="1" applyFill="1" applyBorder="1"/>
    <xf numFmtId="0" fontId="28" fillId="8" borderId="63" xfId="3" applyFont="1" applyFill="1" applyBorder="1"/>
    <xf numFmtId="0" fontId="28" fillId="8" borderId="64" xfId="3" applyFont="1" applyFill="1" applyBorder="1"/>
    <xf numFmtId="14" fontId="28" fillId="8" borderId="65" xfId="3" applyNumberFormat="1" applyFont="1" applyFill="1" applyBorder="1" applyAlignment="1">
      <alignment horizontal="center"/>
    </xf>
    <xf numFmtId="14" fontId="28" fillId="8" borderId="66" xfId="3" applyNumberFormat="1" applyFont="1" applyFill="1" applyBorder="1" applyAlignment="1">
      <alignment horizontal="center"/>
    </xf>
    <xf numFmtId="14" fontId="28" fillId="8" borderId="7" xfId="3" applyNumberFormat="1" applyFont="1" applyFill="1" applyBorder="1" applyAlignment="1">
      <alignment horizontal="center"/>
    </xf>
    <xf numFmtId="14" fontId="23" fillId="8" borderId="7" xfId="3" applyNumberFormat="1" applyFont="1" applyFill="1" applyBorder="1" applyAlignment="1">
      <alignment horizontal="center"/>
    </xf>
    <xf numFmtId="0" fontId="28" fillId="5" borderId="55" xfId="3" applyFont="1" applyFill="1" applyBorder="1"/>
    <xf numFmtId="0" fontId="28" fillId="5" borderId="67" xfId="3" applyFont="1" applyFill="1" applyBorder="1"/>
    <xf numFmtId="0" fontId="28" fillId="5" borderId="57" xfId="3" applyFont="1" applyFill="1" applyBorder="1"/>
    <xf numFmtId="0" fontId="28" fillId="5" borderId="69" xfId="3" applyFont="1" applyFill="1" applyBorder="1"/>
    <xf numFmtId="0" fontId="28" fillId="5" borderId="8" xfId="3" applyFont="1" applyFill="1" applyBorder="1"/>
    <xf numFmtId="0" fontId="28" fillId="5" borderId="51" xfId="3" applyFont="1" applyFill="1" applyBorder="1"/>
    <xf numFmtId="0" fontId="30" fillId="5" borderId="50" xfId="3" applyFont="1" applyFill="1" applyBorder="1"/>
    <xf numFmtId="0" fontId="23" fillId="5" borderId="15" xfId="3" applyFont="1" applyFill="1" applyBorder="1"/>
    <xf numFmtId="0" fontId="29" fillId="5" borderId="1" xfId="3" applyFont="1" applyFill="1" applyBorder="1"/>
    <xf numFmtId="0" fontId="28" fillId="5" borderId="2" xfId="3" applyFont="1" applyFill="1" applyBorder="1"/>
    <xf numFmtId="0" fontId="28" fillId="5" borderId="3" xfId="3" applyFont="1" applyFill="1" applyBorder="1"/>
    <xf numFmtId="0" fontId="23" fillId="0" borderId="0" xfId="3" applyFont="1" applyBorder="1"/>
    <xf numFmtId="0" fontId="27" fillId="16" borderId="1" xfId="3" applyFont="1" applyFill="1" applyBorder="1"/>
    <xf numFmtId="0" fontId="27" fillId="16" borderId="2" xfId="3" applyFont="1" applyFill="1" applyBorder="1"/>
    <xf numFmtId="0" fontId="31" fillId="2" borderId="2" xfId="0" applyFont="1" applyFill="1" applyBorder="1"/>
    <xf numFmtId="0" fontId="31" fillId="2" borderId="3" xfId="0" applyFont="1" applyFill="1" applyBorder="1"/>
    <xf numFmtId="0" fontId="0" fillId="8" borderId="3" xfId="0" applyFill="1" applyBorder="1"/>
    <xf numFmtId="0" fontId="23" fillId="5" borderId="0" xfId="3" applyFont="1" applyFill="1" applyBorder="1"/>
    <xf numFmtId="14" fontId="23" fillId="8" borderId="8" xfId="3" applyNumberFormat="1" applyFont="1" applyFill="1" applyBorder="1" applyAlignment="1">
      <alignment horizontal="center"/>
    </xf>
    <xf numFmtId="0" fontId="0" fillId="8" borderId="6" xfId="0" applyFill="1" applyBorder="1"/>
    <xf numFmtId="0" fontId="23" fillId="8" borderId="6" xfId="3" applyFont="1" applyFill="1" applyBorder="1"/>
    <xf numFmtId="14" fontId="26" fillId="8" borderId="8" xfId="0" applyNumberFormat="1" applyFont="1" applyFill="1" applyBorder="1"/>
    <xf numFmtId="14" fontId="26" fillId="8" borderId="8" xfId="0" applyNumberFormat="1" applyFont="1" applyFill="1" applyBorder="1" applyAlignment="1">
      <alignment horizontal="center"/>
    </xf>
    <xf numFmtId="0" fontId="26" fillId="8" borderId="6" xfId="0" applyFont="1" applyFill="1" applyBorder="1" applyAlignment="1">
      <alignment horizontal="center"/>
    </xf>
    <xf numFmtId="0" fontId="23" fillId="5" borderId="62" xfId="3" applyFont="1" applyFill="1" applyBorder="1"/>
    <xf numFmtId="0" fontId="23" fillId="5" borderId="63" xfId="3" applyFont="1" applyFill="1" applyBorder="1"/>
    <xf numFmtId="0" fontId="23" fillId="5" borderId="64" xfId="3" applyFont="1" applyFill="1" applyBorder="1"/>
    <xf numFmtId="0" fontId="23" fillId="8" borderId="65" xfId="3" applyFont="1" applyFill="1" applyBorder="1" applyAlignment="1">
      <alignment horizontal="center"/>
    </xf>
    <xf numFmtId="0" fontId="23" fillId="8" borderId="71" xfId="3" applyFont="1" applyFill="1" applyBorder="1" applyAlignment="1">
      <alignment horizontal="center"/>
    </xf>
    <xf numFmtId="0" fontId="23" fillId="8" borderId="13" xfId="3" applyFont="1" applyFill="1" applyBorder="1" applyAlignment="1">
      <alignment horizontal="center"/>
    </xf>
    <xf numFmtId="0" fontId="23" fillId="8" borderId="72" xfId="3" applyFont="1" applyFill="1" applyBorder="1" applyAlignment="1">
      <alignment horizontal="center"/>
    </xf>
    <xf numFmtId="0" fontId="23" fillId="8" borderId="73" xfId="3" applyFont="1" applyFill="1" applyBorder="1" applyAlignment="1">
      <alignment horizontal="center"/>
    </xf>
    <xf numFmtId="0" fontId="26" fillId="8" borderId="5" xfId="0" applyFont="1" applyFill="1" applyBorder="1" applyAlignment="1">
      <alignment horizontal="center"/>
    </xf>
    <xf numFmtId="0" fontId="23" fillId="5" borderId="74" xfId="3" applyFont="1" applyFill="1" applyBorder="1"/>
    <xf numFmtId="0" fontId="23" fillId="5" borderId="75" xfId="3" applyFont="1" applyFill="1" applyBorder="1"/>
    <xf numFmtId="0" fontId="23" fillId="5" borderId="8" xfId="3" applyFont="1" applyFill="1" applyBorder="1"/>
    <xf numFmtId="0" fontId="23" fillId="5" borderId="51" xfId="3" applyFont="1" applyFill="1" applyBorder="1"/>
    <xf numFmtId="0" fontId="2" fillId="17" borderId="16" xfId="0" applyFont="1" applyFill="1" applyBorder="1"/>
    <xf numFmtId="0" fontId="2" fillId="17" borderId="77" xfId="0" applyFont="1" applyFill="1" applyBorder="1"/>
    <xf numFmtId="0" fontId="2" fillId="17" borderId="78" xfId="0" applyFont="1" applyFill="1" applyBorder="1"/>
    <xf numFmtId="0" fontId="2" fillId="17" borderId="42" xfId="0" applyFont="1" applyFill="1" applyBorder="1"/>
    <xf numFmtId="0" fontId="2" fillId="17" borderId="79" xfId="0" applyFont="1" applyFill="1" applyBorder="1"/>
    <xf numFmtId="0" fontId="2" fillId="17" borderId="80" xfId="0" applyFont="1" applyFill="1" applyBorder="1"/>
    <xf numFmtId="0" fontId="2" fillId="17" borderId="81" xfId="0" applyFont="1" applyFill="1" applyBorder="1"/>
    <xf numFmtId="0" fontId="2" fillId="17" borderId="82" xfId="0" applyFont="1" applyFill="1" applyBorder="1"/>
    <xf numFmtId="0" fontId="2" fillId="17" borderId="83" xfId="0" applyFont="1" applyFill="1" applyBorder="1"/>
    <xf numFmtId="0" fontId="23" fillId="8" borderId="51" xfId="3" applyFont="1" applyFill="1" applyBorder="1"/>
    <xf numFmtId="0" fontId="23" fillId="11" borderId="4" xfId="3" applyFont="1" applyFill="1" applyBorder="1" applyAlignment="1">
      <alignment horizontal="center"/>
    </xf>
    <xf numFmtId="14" fontId="23" fillId="11" borderId="7" xfId="3" applyNumberFormat="1" applyFont="1" applyFill="1" applyBorder="1" applyAlignment="1">
      <alignment horizontal="center"/>
    </xf>
    <xf numFmtId="164" fontId="23" fillId="11" borderId="5" xfId="4" applyNumberFormat="1" applyFont="1" applyFill="1" applyBorder="1"/>
    <xf numFmtId="164" fontId="26" fillId="0" borderId="5" xfId="4" applyNumberFormat="1" applyFont="1" applyBorder="1"/>
    <xf numFmtId="0" fontId="0" fillId="8" borderId="51" xfId="0" applyFill="1" applyBorder="1"/>
    <xf numFmtId="0" fontId="26" fillId="11" borderId="4" xfId="0" applyFont="1" applyFill="1" applyBorder="1" applyAlignment="1">
      <alignment horizontal="center"/>
    </xf>
    <xf numFmtId="14" fontId="26" fillId="11" borderId="12" xfId="0" applyNumberFormat="1" applyFont="1" applyFill="1" applyBorder="1" applyAlignment="1">
      <alignment horizontal="center"/>
    </xf>
    <xf numFmtId="164" fontId="26" fillId="11" borderId="10" xfId="0" applyNumberFormat="1" applyFont="1" applyFill="1" applyBorder="1"/>
    <xf numFmtId="164" fontId="26" fillId="11" borderId="5" xfId="0" applyNumberFormat="1" applyFont="1" applyFill="1" applyBorder="1"/>
    <xf numFmtId="44" fontId="29" fillId="11" borderId="5" xfId="4" applyFont="1" applyFill="1" applyBorder="1"/>
    <xf numFmtId="44" fontId="29" fillId="11" borderId="68" xfId="4" applyFont="1" applyFill="1" applyBorder="1"/>
    <xf numFmtId="44" fontId="28" fillId="11" borderId="5" xfId="2" applyNumberFormat="1" applyFont="1" applyFill="1" applyBorder="1"/>
    <xf numFmtId="164" fontId="29" fillId="11" borderId="5" xfId="4" applyNumberFormat="1" applyFont="1" applyFill="1" applyBorder="1"/>
    <xf numFmtId="164" fontId="29" fillId="11" borderId="68" xfId="4" applyNumberFormat="1" applyFont="1" applyFill="1" applyBorder="1"/>
    <xf numFmtId="164" fontId="29" fillId="11" borderId="3" xfId="4" applyNumberFormat="1" applyFont="1" applyFill="1" applyBorder="1"/>
    <xf numFmtId="164" fontId="28" fillId="11" borderId="5" xfId="4" applyNumberFormat="1" applyFont="1" applyFill="1" applyBorder="1"/>
    <xf numFmtId="164" fontId="28" fillId="11" borderId="70" xfId="4" applyNumberFormat="1" applyFont="1" applyFill="1" applyBorder="1"/>
    <xf numFmtId="164" fontId="28" fillId="11" borderId="7" xfId="4" applyNumberFormat="1" applyFont="1" applyFill="1" applyBorder="1"/>
    <xf numFmtId="0" fontId="28" fillId="8" borderId="52" xfId="3" applyFont="1" applyFill="1" applyBorder="1"/>
    <xf numFmtId="0" fontId="28" fillId="8" borderId="0" xfId="3" applyFont="1" applyFill="1" applyBorder="1"/>
    <xf numFmtId="0" fontId="28" fillId="8" borderId="71" xfId="3" applyFont="1" applyFill="1" applyBorder="1"/>
    <xf numFmtId="0" fontId="28" fillId="8" borderId="65" xfId="3" applyFont="1" applyFill="1" applyBorder="1" applyAlignment="1">
      <alignment horizontal="center"/>
    </xf>
    <xf numFmtId="0" fontId="28" fillId="8" borderId="66" xfId="3" applyFont="1" applyFill="1" applyBorder="1" applyAlignment="1">
      <alignment horizontal="center"/>
    </xf>
    <xf numFmtId="0" fontId="28" fillId="8" borderId="12" xfId="3" applyFont="1" applyFill="1" applyBorder="1" applyAlignment="1">
      <alignment horizontal="center"/>
    </xf>
    <xf numFmtId="0" fontId="23" fillId="8" borderId="12" xfId="3" applyFont="1" applyFill="1" applyBorder="1" applyAlignment="1">
      <alignment horizontal="center"/>
    </xf>
    <xf numFmtId="0" fontId="27" fillId="18" borderId="50" xfId="3" applyFont="1" applyFill="1" applyBorder="1" applyAlignment="1">
      <alignment horizontal="center"/>
    </xf>
    <xf numFmtId="0" fontId="27" fillId="18" borderId="15" xfId="3" applyFont="1" applyFill="1" applyBorder="1" applyAlignment="1">
      <alignment horizontal="center"/>
    </xf>
    <xf numFmtId="0" fontId="27" fillId="18" borderId="9" xfId="3" applyFont="1" applyFill="1" applyBorder="1" applyAlignment="1">
      <alignment horizontal="center"/>
    </xf>
    <xf numFmtId="0" fontId="9" fillId="8" borderId="8" xfId="3" applyFill="1" applyBorder="1"/>
    <xf numFmtId="0" fontId="9" fillId="8" borderId="51" xfId="3" applyFill="1" applyBorder="1"/>
    <xf numFmtId="164" fontId="28" fillId="11" borderId="5" xfId="2" applyNumberFormat="1" applyFont="1" applyFill="1" applyBorder="1"/>
    <xf numFmtId="164" fontId="2" fillId="2" borderId="78" xfId="4" applyNumberFormat="1" applyFont="1" applyFill="1" applyBorder="1"/>
    <xf numFmtId="164" fontId="2" fillId="2" borderId="80" xfId="4" applyNumberFormat="1" applyFont="1" applyFill="1" applyBorder="1"/>
    <xf numFmtId="164" fontId="2" fillId="2" borderId="83" xfId="4" applyNumberFormat="1" applyFont="1" applyFill="1" applyBorder="1"/>
    <xf numFmtId="0" fontId="32" fillId="8" borderId="1" xfId="0" applyFont="1" applyFill="1" applyBorder="1"/>
    <xf numFmtId="0" fontId="32" fillId="8" borderId="2" xfId="0" applyFont="1" applyFill="1" applyBorder="1"/>
    <xf numFmtId="0" fontId="32" fillId="8" borderId="3" xfId="0" applyFont="1" applyFill="1" applyBorder="1"/>
    <xf numFmtId="0" fontId="2" fillId="8" borderId="1" xfId="0" applyFont="1" applyFill="1" applyBorder="1"/>
    <xf numFmtId="0" fontId="2" fillId="8" borderId="2" xfId="0" applyFont="1" applyFill="1" applyBorder="1"/>
    <xf numFmtId="0" fontId="2" fillId="8" borderId="3" xfId="0" applyFont="1" applyFill="1" applyBorder="1"/>
    <xf numFmtId="0" fontId="30" fillId="11" borderId="5" xfId="3" applyFont="1" applyFill="1" applyBorder="1"/>
    <xf numFmtId="168" fontId="30" fillId="11" borderId="76" xfId="3" applyNumberFormat="1" applyFont="1" applyFill="1" applyBorder="1"/>
    <xf numFmtId="168" fontId="30" fillId="11" borderId="5" xfId="2" applyNumberFormat="1" applyFont="1" applyFill="1" applyBorder="1"/>
    <xf numFmtId="168" fontId="8" fillId="11" borderId="5" xfId="0" applyNumberFormat="1" applyFont="1" applyFill="1" applyBorder="1"/>
    <xf numFmtId="0" fontId="26" fillId="11" borderId="5" xfId="0" applyFont="1" applyFill="1" applyBorder="1"/>
    <xf numFmtId="168" fontId="30" fillId="11" borderId="4" xfId="3" applyNumberFormat="1" applyFont="1" applyFill="1" applyBorder="1"/>
    <xf numFmtId="168" fontId="30" fillId="11" borderId="5" xfId="3" applyNumberFormat="1" applyFont="1" applyFill="1" applyBorder="1"/>
    <xf numFmtId="0" fontId="30" fillId="11" borderId="0" xfId="3" applyFont="1" applyFill="1" applyBorder="1"/>
    <xf numFmtId="168" fontId="30" fillId="11" borderId="0" xfId="3" applyNumberFormat="1" applyFont="1" applyFill="1" applyBorder="1"/>
    <xf numFmtId="0" fontId="30" fillId="11" borderId="0" xfId="2" applyFont="1" applyFill="1" applyBorder="1"/>
    <xf numFmtId="0" fontId="0" fillId="11" borderId="0" xfId="0" applyFill="1" applyBorder="1"/>
    <xf numFmtId="0" fontId="26" fillId="11" borderId="0" xfId="0" applyFont="1" applyFill="1" applyBorder="1"/>
    <xf numFmtId="168" fontId="30" fillId="11" borderId="0" xfId="2" applyNumberFormat="1" applyFont="1" applyFill="1" applyBorder="1"/>
    <xf numFmtId="168" fontId="30" fillId="5" borderId="5" xfId="3" applyNumberFormat="1" applyFont="1" applyFill="1" applyBorder="1"/>
    <xf numFmtId="168" fontId="26" fillId="11" borderId="5" xfId="0" applyNumberFormat="1" applyFont="1" applyFill="1" applyBorder="1"/>
    <xf numFmtId="168" fontId="8" fillId="11" borderId="0" xfId="0" applyNumberFormat="1" applyFont="1" applyFill="1" applyBorder="1"/>
    <xf numFmtId="168" fontId="26" fillId="11" borderId="0" xfId="0" applyNumberFormat="1" applyFont="1" applyFill="1" applyBorder="1"/>
    <xf numFmtId="0" fontId="28" fillId="8" borderId="2" xfId="3" applyFont="1" applyFill="1" applyBorder="1"/>
    <xf numFmtId="0" fontId="19" fillId="19" borderId="13" xfId="0" applyFont="1" applyFill="1" applyBorder="1" applyAlignment="1">
      <alignment horizontal="center" vertical="center" wrapText="1"/>
    </xf>
    <xf numFmtId="167" fontId="19" fillId="20" borderId="3" xfId="1" applyNumberFormat="1" applyFont="1" applyFill="1" applyBorder="1" applyAlignment="1">
      <alignment horizontal="right" vertical="center"/>
    </xf>
    <xf numFmtId="167" fontId="19" fillId="20" borderId="6" xfId="1" applyNumberFormat="1" applyFont="1" applyFill="1" applyBorder="1" applyAlignment="1">
      <alignment horizontal="right" vertical="center"/>
    </xf>
    <xf numFmtId="0" fontId="21" fillId="20" borderId="5" xfId="0" applyFont="1" applyFill="1" applyBorder="1" applyAlignment="1">
      <alignment horizontal="center" vertical="center"/>
    </xf>
    <xf numFmtId="0" fontId="20" fillId="20" borderId="3" xfId="0" applyFont="1" applyFill="1" applyBorder="1" applyAlignment="1">
      <alignment horizontal="center" vertical="center"/>
    </xf>
    <xf numFmtId="0" fontId="19" fillId="20" borderId="5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20" fillId="22" borderId="85" xfId="0" applyFont="1" applyFill="1" applyBorder="1" applyAlignment="1">
      <alignment horizontal="center" vertical="center"/>
    </xf>
    <xf numFmtId="0" fontId="34" fillId="0" borderId="87" xfId="0" applyFont="1" applyBorder="1" applyAlignment="1">
      <alignment horizontal="center" vertical="center" wrapText="1"/>
    </xf>
    <xf numFmtId="0" fontId="34" fillId="0" borderId="88" xfId="0" applyFont="1" applyBorder="1" applyAlignment="1">
      <alignment horizontal="center" vertical="center" wrapText="1"/>
    </xf>
    <xf numFmtId="0" fontId="34" fillId="22" borderId="88" xfId="0" applyFont="1" applyFill="1" applyBorder="1" applyAlignment="1">
      <alignment horizontal="center" vertical="center" wrapText="1"/>
    </xf>
    <xf numFmtId="0" fontId="36" fillId="0" borderId="89" xfId="0" applyFont="1" applyBorder="1" applyAlignment="1">
      <alignment horizontal="center" vertical="center"/>
    </xf>
    <xf numFmtId="0" fontId="37" fillId="0" borderId="90" xfId="0" applyFont="1" applyBorder="1" applyAlignment="1">
      <alignment vertical="center"/>
    </xf>
    <xf numFmtId="0" fontId="37" fillId="0" borderId="90" xfId="0" applyFont="1" applyBorder="1" applyAlignment="1">
      <alignment vertical="center" wrapText="1"/>
    </xf>
    <xf numFmtId="0" fontId="38" fillId="0" borderId="90" xfId="0" applyFont="1" applyBorder="1" applyAlignment="1">
      <alignment vertical="center"/>
    </xf>
    <xf numFmtId="0" fontId="18" fillId="0" borderId="0" xfId="0" applyFont="1" applyAlignment="1">
      <alignment wrapText="1"/>
    </xf>
    <xf numFmtId="0" fontId="35" fillId="23" borderId="91" xfId="0" applyFont="1" applyFill="1" applyBorder="1" applyAlignment="1">
      <alignment horizontal="center" vertical="center" wrapText="1"/>
    </xf>
    <xf numFmtId="44" fontId="39" fillId="22" borderId="0" xfId="1" applyFont="1" applyFill="1" applyBorder="1" applyAlignment="1">
      <alignment horizontal="right" vertical="center"/>
    </xf>
    <xf numFmtId="44" fontId="39" fillId="0" borderId="4" xfId="1" applyFont="1" applyBorder="1" applyAlignment="1">
      <alignment horizontal="right" vertical="center"/>
    </xf>
    <xf numFmtId="44" fontId="39" fillId="0" borderId="12" xfId="1" applyFont="1" applyBorder="1" applyAlignment="1">
      <alignment horizontal="right" vertical="center"/>
    </xf>
    <xf numFmtId="44" fontId="39" fillId="0" borderId="7" xfId="1" applyFont="1" applyBorder="1" applyAlignment="1">
      <alignment horizontal="right" vertical="center"/>
    </xf>
    <xf numFmtId="44" fontId="39" fillId="0" borderId="3" xfId="1" applyFont="1" applyBorder="1" applyAlignment="1">
      <alignment horizontal="right" vertical="center"/>
    </xf>
    <xf numFmtId="44" fontId="39" fillId="0" borderId="5" xfId="1" applyFont="1" applyBorder="1" applyAlignment="1">
      <alignment horizontal="right" vertical="center"/>
    </xf>
    <xf numFmtId="44" fontId="40" fillId="0" borderId="0" xfId="1" applyFont="1" applyBorder="1"/>
    <xf numFmtId="0" fontId="19" fillId="2" borderId="5" xfId="0" applyFont="1" applyFill="1" applyBorder="1" applyAlignment="1">
      <alignment vertical="center"/>
    </xf>
    <xf numFmtId="0" fontId="33" fillId="2" borderId="5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39" fillId="2" borderId="5" xfId="0" applyFont="1" applyFill="1" applyBorder="1" applyAlignment="1">
      <alignment horizontal="right" vertical="center"/>
    </xf>
    <xf numFmtId="0" fontId="39" fillId="2" borderId="3" xfId="0" applyFont="1" applyFill="1" applyBorder="1" applyAlignment="1">
      <alignment horizontal="right" vertical="center"/>
    </xf>
    <xf numFmtId="0" fontId="19" fillId="14" borderId="1" xfId="0" applyFont="1" applyFill="1" applyBorder="1" applyAlignment="1">
      <alignment vertical="center"/>
    </xf>
    <xf numFmtId="0" fontId="19" fillId="14" borderId="48" xfId="0" applyFont="1" applyFill="1" applyBorder="1" applyAlignment="1">
      <alignment vertical="center"/>
    </xf>
    <xf numFmtId="0" fontId="21" fillId="20" borderId="1" xfId="0" applyFont="1" applyFill="1" applyBorder="1" applyAlignment="1">
      <alignment horizontal="center" vertical="center"/>
    </xf>
    <xf numFmtId="0" fontId="21" fillId="20" borderId="2" xfId="0" applyFont="1" applyFill="1" applyBorder="1" applyAlignment="1">
      <alignment horizontal="center" vertical="center"/>
    </xf>
    <xf numFmtId="0" fontId="21" fillId="20" borderId="3" xfId="0" applyFont="1" applyFill="1" applyBorder="1" applyAlignment="1">
      <alignment horizontal="center" vertical="center"/>
    </xf>
    <xf numFmtId="0" fontId="22" fillId="15" borderId="4" xfId="0" applyFont="1" applyFill="1" applyBorder="1" applyAlignment="1">
      <alignment horizontal="center" vertical="center"/>
    </xf>
    <xf numFmtId="0" fontId="22" fillId="15" borderId="12" xfId="0" applyFont="1" applyFill="1" applyBorder="1" applyAlignment="1">
      <alignment horizontal="center" vertical="center"/>
    </xf>
    <xf numFmtId="0" fontId="22" fillId="15" borderId="49" xfId="0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vertical="center"/>
    </xf>
    <xf numFmtId="0" fontId="19" fillId="13" borderId="48" xfId="0" applyFont="1" applyFill="1" applyBorder="1" applyAlignment="1">
      <alignment vertical="center"/>
    </xf>
    <xf numFmtId="0" fontId="19" fillId="10" borderId="1" xfId="0" applyFont="1" applyFill="1" applyBorder="1" applyAlignment="1">
      <alignment vertical="center"/>
    </xf>
    <xf numFmtId="0" fontId="19" fillId="10" borderId="48" xfId="0" applyFont="1" applyFill="1" applyBorder="1" applyAlignment="1">
      <alignment vertical="center"/>
    </xf>
    <xf numFmtId="0" fontId="41" fillId="2" borderId="1" xfId="0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 vertical="center"/>
    </xf>
    <xf numFmtId="0" fontId="39" fillId="0" borderId="90" xfId="0" applyFont="1" applyBorder="1" applyAlignment="1">
      <alignment horizontal="center" vertical="center" wrapText="1"/>
    </xf>
    <xf numFmtId="0" fontId="33" fillId="21" borderId="84" xfId="0" applyFont="1" applyFill="1" applyBorder="1" applyAlignment="1">
      <alignment horizontal="center" vertical="center"/>
    </xf>
    <xf numFmtId="0" fontId="33" fillId="21" borderId="85" xfId="0" applyFont="1" applyFill="1" applyBorder="1" applyAlignment="1">
      <alignment horizontal="center" vertical="center"/>
    </xf>
    <xf numFmtId="0" fontId="19" fillId="23" borderId="84" xfId="0" applyFont="1" applyFill="1" applyBorder="1" applyAlignment="1">
      <alignment horizontal="center" vertical="center"/>
    </xf>
    <xf numFmtId="0" fontId="19" fillId="23" borderId="86" xfId="0" applyFont="1" applyFill="1" applyBorder="1" applyAlignment="1">
      <alignment horizontal="center" vertical="center"/>
    </xf>
    <xf numFmtId="0" fontId="19" fillId="23" borderId="85" xfId="0" applyFont="1" applyFill="1" applyBorder="1" applyAlignment="1">
      <alignment horizontal="center" vertical="center"/>
    </xf>
  </cellXfs>
  <cellStyles count="5">
    <cellStyle name="Excel Built-in Normal" xfId="2"/>
    <cellStyle name="Excel Built-in Normal 1" xfId="3"/>
    <cellStyle name="Moneda" xfId="1" builtinId="4"/>
    <cellStyle name="Moneda 2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opLeftCell="A7" workbookViewId="0">
      <selection activeCell="N10" sqref="N10"/>
    </sheetView>
  </sheetViews>
  <sheetFormatPr baseColWidth="10" defaultRowHeight="15" x14ac:dyDescent="0.25"/>
  <cols>
    <col min="2" max="2" width="13.7109375" customWidth="1"/>
  </cols>
  <sheetData>
    <row r="1" spans="2:9" x14ac:dyDescent="0.25">
      <c r="E1" s="1"/>
      <c r="F1" s="1"/>
      <c r="G1" s="1"/>
    </row>
    <row r="2" spans="2:9" x14ac:dyDescent="0.25">
      <c r="E2" s="1"/>
      <c r="F2" s="1"/>
      <c r="G2" s="1"/>
    </row>
    <row r="3" spans="2:9" ht="26.25" x14ac:dyDescent="0.4">
      <c r="B3" s="2" t="s">
        <v>0</v>
      </c>
      <c r="C3" s="3"/>
      <c r="D3" s="3"/>
      <c r="E3" s="3"/>
      <c r="F3" s="4"/>
      <c r="G3" s="4"/>
      <c r="H3" s="4"/>
    </row>
    <row r="4" spans="2:9" ht="26.25" x14ac:dyDescent="0.4">
      <c r="B4" s="2" t="s">
        <v>36</v>
      </c>
      <c r="C4" s="3"/>
      <c r="D4" s="3"/>
      <c r="E4" s="3"/>
      <c r="F4" s="4"/>
      <c r="G4" s="4"/>
      <c r="H4" s="4"/>
    </row>
    <row r="5" spans="2:9" ht="15.75" thickBot="1" x14ac:dyDescent="0.3">
      <c r="E5" s="1"/>
      <c r="F5" s="1"/>
      <c r="G5" s="1"/>
    </row>
    <row r="6" spans="2:9" ht="15.75" thickBot="1" x14ac:dyDescent="0.3">
      <c r="E6" s="5" t="s">
        <v>1</v>
      </c>
      <c r="F6" s="6"/>
      <c r="G6" s="7"/>
      <c r="H6" s="8"/>
      <c r="I6" s="9"/>
    </row>
    <row r="7" spans="2:9" ht="15.75" thickBot="1" x14ac:dyDescent="0.3">
      <c r="B7" s="10" t="s">
        <v>2</v>
      </c>
      <c r="C7" s="10" t="s">
        <v>3</v>
      </c>
      <c r="D7" s="11">
        <v>43191</v>
      </c>
      <c r="E7" s="12">
        <v>43525</v>
      </c>
      <c r="F7" s="12">
        <v>43556</v>
      </c>
      <c r="G7" s="13">
        <v>43647</v>
      </c>
      <c r="H7" s="13">
        <v>43770</v>
      </c>
      <c r="I7" s="13">
        <v>43891</v>
      </c>
    </row>
    <row r="8" spans="2:9" ht="15.75" thickBot="1" x14ac:dyDescent="0.3">
      <c r="B8" s="14"/>
      <c r="C8" s="14"/>
      <c r="D8" s="15"/>
      <c r="E8" s="16" t="s">
        <v>37</v>
      </c>
      <c r="F8" s="17">
        <v>0.15</v>
      </c>
      <c r="G8" s="18">
        <v>0.1</v>
      </c>
      <c r="H8" s="19">
        <v>0.09</v>
      </c>
      <c r="I8" s="19">
        <v>0.09</v>
      </c>
    </row>
    <row r="9" spans="2:9" ht="15.75" thickBot="1" x14ac:dyDescent="0.3">
      <c r="B9" s="20"/>
      <c r="C9" s="21" t="s">
        <v>4</v>
      </c>
      <c r="D9" s="22">
        <v>19167</v>
      </c>
      <c r="E9" s="23">
        <v>26834</v>
      </c>
      <c r="F9" s="24">
        <v>29709</v>
      </c>
      <c r="G9" s="25">
        <v>32680</v>
      </c>
      <c r="H9" s="156">
        <v>35353</v>
      </c>
      <c r="I9" s="157">
        <v>38027</v>
      </c>
    </row>
    <row r="10" spans="2:9" ht="15.75" thickBot="1" x14ac:dyDescent="0.3">
      <c r="B10" s="26">
        <v>2</v>
      </c>
      <c r="C10" s="21" t="s">
        <v>5</v>
      </c>
      <c r="D10" s="22">
        <v>25876</v>
      </c>
      <c r="E10" s="23">
        <v>36226</v>
      </c>
      <c r="F10" s="24">
        <v>40107</v>
      </c>
      <c r="G10" s="25">
        <v>44118</v>
      </c>
      <c r="H10" s="156">
        <v>47727</v>
      </c>
      <c r="I10" s="157">
        <v>51337</v>
      </c>
    </row>
    <row r="11" spans="2:9" ht="15.75" thickBot="1" x14ac:dyDescent="0.3">
      <c r="B11" s="27"/>
      <c r="C11" s="21" t="s">
        <v>6</v>
      </c>
      <c r="D11" s="22">
        <v>23768</v>
      </c>
      <c r="E11" s="23">
        <v>33276</v>
      </c>
      <c r="F11" s="24">
        <v>36841</v>
      </c>
      <c r="G11" s="25">
        <v>40525</v>
      </c>
      <c r="H11" s="156">
        <v>43841</v>
      </c>
      <c r="I11" s="157">
        <v>47156</v>
      </c>
    </row>
    <row r="12" spans="2:9" ht="15.75" thickBot="1" x14ac:dyDescent="0.3">
      <c r="B12" s="20"/>
      <c r="C12" s="21" t="s">
        <v>4</v>
      </c>
      <c r="D12" s="22">
        <v>20506</v>
      </c>
      <c r="E12" s="23">
        <v>28708</v>
      </c>
      <c r="F12" s="24">
        <v>31784</v>
      </c>
      <c r="G12" s="25">
        <v>34962</v>
      </c>
      <c r="H12" s="156">
        <v>37822</v>
      </c>
      <c r="I12" s="157">
        <v>40683</v>
      </c>
    </row>
    <row r="13" spans="2:9" ht="15.75" thickBot="1" x14ac:dyDescent="0.3">
      <c r="B13" s="26">
        <v>3</v>
      </c>
      <c r="C13" s="28" t="s">
        <v>5</v>
      </c>
      <c r="D13" s="29">
        <v>27682</v>
      </c>
      <c r="E13" s="23">
        <v>38755</v>
      </c>
      <c r="F13" s="24">
        <v>42907</v>
      </c>
      <c r="G13" s="25">
        <v>47198</v>
      </c>
      <c r="H13" s="156">
        <v>51060</v>
      </c>
      <c r="I13" s="157">
        <v>54921</v>
      </c>
    </row>
    <row r="14" spans="2:9" ht="15.75" thickBot="1" x14ac:dyDescent="0.3">
      <c r="B14" s="27"/>
      <c r="C14" s="21" t="s">
        <v>6</v>
      </c>
      <c r="D14" s="22">
        <v>25425</v>
      </c>
      <c r="E14" s="23">
        <v>35595</v>
      </c>
      <c r="F14" s="24">
        <v>39409</v>
      </c>
      <c r="G14" s="25">
        <v>43350</v>
      </c>
      <c r="H14" s="156">
        <v>46897</v>
      </c>
      <c r="I14" s="157">
        <v>50444</v>
      </c>
    </row>
    <row r="15" spans="2:9" ht="15.75" thickBot="1" x14ac:dyDescent="0.3">
      <c r="B15" s="20"/>
      <c r="C15" s="21" t="s">
        <v>4</v>
      </c>
      <c r="D15" s="22">
        <v>22042</v>
      </c>
      <c r="E15" s="23">
        <v>30859</v>
      </c>
      <c r="F15" s="24">
        <v>34165</v>
      </c>
      <c r="G15" s="25">
        <v>37581</v>
      </c>
      <c r="H15" s="156">
        <v>40656</v>
      </c>
      <c r="I15" s="157">
        <v>43731</v>
      </c>
    </row>
    <row r="16" spans="2:9" ht="15.75" thickBot="1" x14ac:dyDescent="0.3">
      <c r="B16" s="26">
        <v>4</v>
      </c>
      <c r="C16" s="21" t="s">
        <v>5</v>
      </c>
      <c r="D16" s="22">
        <v>29756</v>
      </c>
      <c r="E16" s="23">
        <v>41659</v>
      </c>
      <c r="F16" s="24">
        <v>46123</v>
      </c>
      <c r="G16" s="25">
        <v>50735</v>
      </c>
      <c r="H16" s="156">
        <v>54886</v>
      </c>
      <c r="I16" s="157">
        <v>59037</v>
      </c>
    </row>
    <row r="17" spans="2:9" ht="15.75" thickBot="1" x14ac:dyDescent="0.3">
      <c r="B17" s="27"/>
      <c r="C17" s="21" t="s">
        <v>6</v>
      </c>
      <c r="D17" s="22">
        <v>27331</v>
      </c>
      <c r="E17" s="23">
        <v>38263</v>
      </c>
      <c r="F17" s="24">
        <v>42362</v>
      </c>
      <c r="G17" s="25">
        <v>46599</v>
      </c>
      <c r="H17" s="156">
        <v>50411</v>
      </c>
      <c r="I17" s="157">
        <v>54224</v>
      </c>
    </row>
    <row r="18" spans="2:9" ht="15.75" thickBot="1" x14ac:dyDescent="0.3">
      <c r="B18" s="20"/>
      <c r="C18" s="21" t="s">
        <v>4</v>
      </c>
      <c r="D18" s="22">
        <v>23580</v>
      </c>
      <c r="E18" s="23">
        <v>33013</v>
      </c>
      <c r="F18" s="24">
        <v>36550</v>
      </c>
      <c r="G18" s="25">
        <v>40205</v>
      </c>
      <c r="H18" s="156">
        <v>43494</v>
      </c>
      <c r="I18" s="157">
        <v>46783</v>
      </c>
    </row>
    <row r="19" spans="2:9" ht="15.75" thickBot="1" x14ac:dyDescent="0.3">
      <c r="B19" s="26">
        <v>5</v>
      </c>
      <c r="C19" s="28" t="s">
        <v>5</v>
      </c>
      <c r="D19" s="29">
        <v>31833</v>
      </c>
      <c r="E19" s="23">
        <v>44567</v>
      </c>
      <c r="F19" s="24">
        <v>49342</v>
      </c>
      <c r="G19" s="25">
        <v>54276</v>
      </c>
      <c r="H19" s="156">
        <v>58717</v>
      </c>
      <c r="I19" s="157">
        <v>63157</v>
      </c>
    </row>
    <row r="20" spans="2:9" ht="15.75" thickBot="1" x14ac:dyDescent="0.3">
      <c r="B20" s="27"/>
      <c r="C20" s="21" t="s">
        <v>6</v>
      </c>
      <c r="D20" s="22">
        <v>29239</v>
      </c>
      <c r="E20" s="23">
        <v>40934</v>
      </c>
      <c r="F20" s="24">
        <v>45320</v>
      </c>
      <c r="G20" s="25">
        <v>49852</v>
      </c>
      <c r="H20" s="158">
        <v>53931</v>
      </c>
      <c r="I20" s="158">
        <v>58010</v>
      </c>
    </row>
    <row r="21" spans="2:9" ht="15.75" thickBot="1" x14ac:dyDescent="0.3">
      <c r="E21" s="30"/>
      <c r="F21" s="30"/>
      <c r="G21" s="30"/>
    </row>
    <row r="22" spans="2:9" ht="15.75" thickBot="1" x14ac:dyDescent="0.3">
      <c r="B22" s="31" t="s">
        <v>7</v>
      </c>
      <c r="C22" s="32"/>
      <c r="D22" s="33">
        <v>205</v>
      </c>
      <c r="E22" s="24">
        <v>287</v>
      </c>
      <c r="F22" s="24">
        <v>318</v>
      </c>
      <c r="G22" s="24">
        <v>350</v>
      </c>
      <c r="H22" s="159">
        <v>278</v>
      </c>
      <c r="I22" s="159">
        <v>407</v>
      </c>
    </row>
    <row r="23" spans="2:9" ht="15.75" thickBot="1" x14ac:dyDescent="0.3">
      <c r="B23" s="34"/>
      <c r="C23" s="34"/>
      <c r="D23" s="35"/>
      <c r="E23" s="36"/>
      <c r="F23" s="30"/>
      <c r="G23" s="30"/>
    </row>
    <row r="24" spans="2:9" ht="15.75" thickBot="1" x14ac:dyDescent="0.3">
      <c r="B24" s="31" t="s">
        <v>8</v>
      </c>
      <c r="C24" s="32"/>
      <c r="D24" s="37">
        <v>1082</v>
      </c>
      <c r="E24" s="23">
        <v>1515</v>
      </c>
      <c r="F24" s="24">
        <v>1677</v>
      </c>
      <c r="G24" s="38">
        <v>1845</v>
      </c>
      <c r="H24" s="158">
        <v>1996</v>
      </c>
      <c r="I24" s="158">
        <v>2147</v>
      </c>
    </row>
    <row r="25" spans="2:9" ht="15.75" thickBot="1" x14ac:dyDescent="0.3">
      <c r="B25" s="31" t="s">
        <v>9</v>
      </c>
      <c r="C25" s="32"/>
      <c r="D25" s="37">
        <v>2249</v>
      </c>
      <c r="E25" s="23">
        <v>3148</v>
      </c>
      <c r="F25" s="24">
        <v>3486</v>
      </c>
      <c r="G25" s="38">
        <v>3834</v>
      </c>
      <c r="H25" s="158">
        <v>4148</v>
      </c>
      <c r="I25" s="158">
        <v>4462</v>
      </c>
    </row>
    <row r="26" spans="2:9" ht="15.75" thickBot="1" x14ac:dyDescent="0.3">
      <c r="B26" s="39" t="s">
        <v>10</v>
      </c>
      <c r="C26" s="40"/>
      <c r="D26" s="41">
        <v>1405</v>
      </c>
      <c r="E26" s="23">
        <v>1968</v>
      </c>
      <c r="F26" s="24">
        <v>2178</v>
      </c>
      <c r="G26" s="38">
        <v>2396</v>
      </c>
      <c r="H26" s="158">
        <v>2592</v>
      </c>
      <c r="I26" s="158">
        <v>2788</v>
      </c>
    </row>
    <row r="27" spans="2:9" ht="15.75" thickBot="1" x14ac:dyDescent="0.3">
      <c r="B27" s="31" t="s">
        <v>11</v>
      </c>
      <c r="C27" s="32"/>
      <c r="D27" s="37">
        <v>5710</v>
      </c>
      <c r="E27" s="23">
        <v>7995</v>
      </c>
      <c r="F27" s="24">
        <v>8851</v>
      </c>
      <c r="G27" s="38">
        <v>9736</v>
      </c>
      <c r="H27" s="158">
        <v>10533</v>
      </c>
      <c r="I27" s="158">
        <v>11330</v>
      </c>
    </row>
    <row r="28" spans="2:9" ht="15.75" thickBot="1" x14ac:dyDescent="0.3">
      <c r="B28" s="31" t="s">
        <v>12</v>
      </c>
      <c r="C28" s="32"/>
      <c r="D28" s="42">
        <v>309</v>
      </c>
      <c r="E28" s="23">
        <v>432</v>
      </c>
      <c r="F28" s="24">
        <v>479</v>
      </c>
      <c r="G28" s="129">
        <v>527</v>
      </c>
      <c r="H28" s="158">
        <v>570</v>
      </c>
      <c r="I28" s="158">
        <v>813</v>
      </c>
    </row>
    <row r="29" spans="2:9" ht="15.75" thickBot="1" x14ac:dyDescent="0.3">
      <c r="E29" s="131"/>
      <c r="F29" s="131"/>
      <c r="G29" s="129"/>
    </row>
    <row r="30" spans="2:9" ht="15.75" thickBot="1" x14ac:dyDescent="0.3">
      <c r="E30" s="130">
        <v>43647</v>
      </c>
      <c r="F30" s="130">
        <v>43739</v>
      </c>
    </row>
    <row r="31" spans="2:9" ht="15.75" thickBot="1" x14ac:dyDescent="0.3">
      <c r="B31" s="31" t="s">
        <v>13</v>
      </c>
      <c r="C31" s="32"/>
      <c r="D31" s="132">
        <v>28000</v>
      </c>
      <c r="E31" s="24">
        <v>14000</v>
      </c>
      <c r="F31" s="43">
        <v>14000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7"/>
  <sheetViews>
    <sheetView topLeftCell="A13" workbookViewId="0">
      <selection activeCell="C2" sqref="C2"/>
    </sheetView>
  </sheetViews>
  <sheetFormatPr baseColWidth="10" defaultRowHeight="15" x14ac:dyDescent="0.25"/>
  <cols>
    <col min="1" max="1" width="5" customWidth="1"/>
    <col min="2" max="2" width="11.42578125" style="140" customWidth="1"/>
  </cols>
  <sheetData>
    <row r="2" spans="2:20" ht="26.25" x14ac:dyDescent="0.4">
      <c r="B2" s="141"/>
      <c r="C2" s="153" t="s">
        <v>40</v>
      </c>
      <c r="D2" s="153"/>
      <c r="E2" s="153"/>
      <c r="F2" s="153"/>
      <c r="G2" s="153"/>
      <c r="H2" s="153"/>
      <c r="I2" s="153"/>
      <c r="J2" s="153"/>
      <c r="K2" s="153"/>
      <c r="L2" s="154"/>
      <c r="M2" s="44"/>
      <c r="N2" s="44"/>
      <c r="O2" s="44"/>
      <c r="P2" s="45"/>
      <c r="Q2" s="45"/>
    </row>
    <row r="3" spans="2:20" ht="15.75" thickBot="1" x14ac:dyDescent="0.3"/>
    <row r="4" spans="2:20" ht="15.75" thickBot="1" x14ac:dyDescent="0.3">
      <c r="B4" s="142" t="s">
        <v>38</v>
      </c>
      <c r="C4" s="46">
        <v>43191</v>
      </c>
      <c r="D4" s="46">
        <v>43525</v>
      </c>
      <c r="E4" s="46">
        <v>43556</v>
      </c>
      <c r="F4" s="46">
        <v>43647</v>
      </c>
      <c r="G4" s="46">
        <v>43770</v>
      </c>
      <c r="H4" s="139">
        <v>43891</v>
      </c>
      <c r="J4" s="47" t="s">
        <v>14</v>
      </c>
      <c r="K4" s="48"/>
      <c r="L4" s="48"/>
      <c r="M4" s="48"/>
      <c r="N4" s="49"/>
      <c r="P4" s="47" t="s">
        <v>15</v>
      </c>
      <c r="Q4" s="48"/>
      <c r="R4" s="48"/>
      <c r="S4" s="48"/>
      <c r="T4" s="49"/>
    </row>
    <row r="5" spans="2:20" ht="15.75" thickBot="1" x14ac:dyDescent="0.3">
      <c r="B5" s="143">
        <v>7</v>
      </c>
      <c r="C5" s="50">
        <v>27426</v>
      </c>
      <c r="D5" s="51">
        <v>38397</v>
      </c>
      <c r="E5" s="52">
        <f>C5*55/100+C5</f>
        <v>42510.3</v>
      </c>
      <c r="F5" s="53">
        <f>E5*10/100+E5</f>
        <v>46761.33</v>
      </c>
      <c r="G5" s="53">
        <f>E5*19/100+E5</f>
        <v>50587.257000000005</v>
      </c>
      <c r="H5" s="54">
        <f>E5*28/100+E5</f>
        <v>54413.184000000008</v>
      </c>
      <c r="J5" s="55">
        <f t="shared" ref="J5:N11" si="0">D5*35/100</f>
        <v>13438.95</v>
      </c>
      <c r="K5" s="56">
        <f t="shared" si="0"/>
        <v>14878.605</v>
      </c>
      <c r="L5" s="52">
        <f t="shared" si="0"/>
        <v>16366.4655</v>
      </c>
      <c r="M5" s="52">
        <f t="shared" si="0"/>
        <v>17705.539950000002</v>
      </c>
      <c r="N5" s="57">
        <f t="shared" si="0"/>
        <v>19044.614400000006</v>
      </c>
      <c r="P5" s="55">
        <f t="shared" ref="P5:T11" si="1">D5*25/100</f>
        <v>9599.25</v>
      </c>
      <c r="Q5" s="56">
        <f t="shared" si="1"/>
        <v>10627.575000000001</v>
      </c>
      <c r="R5" s="52">
        <f t="shared" si="1"/>
        <v>11690.3325</v>
      </c>
      <c r="S5" s="52">
        <f t="shared" si="1"/>
        <v>12646.814250000001</v>
      </c>
      <c r="T5" s="57">
        <f t="shared" si="1"/>
        <v>13603.296</v>
      </c>
    </row>
    <row r="6" spans="2:20" ht="15.75" thickBot="1" x14ac:dyDescent="0.3">
      <c r="B6" s="144">
        <v>8</v>
      </c>
      <c r="C6" s="58">
        <v>29483</v>
      </c>
      <c r="D6" s="59">
        <v>41277</v>
      </c>
      <c r="E6" s="52">
        <f t="shared" ref="E6:E11" si="2">C6*55/100+C6</f>
        <v>45698.65</v>
      </c>
      <c r="F6" s="53">
        <f t="shared" ref="F6:F11" si="3">E6*10/100+E6</f>
        <v>50268.514999999999</v>
      </c>
      <c r="G6" s="53">
        <f t="shared" ref="G6:G11" si="4">E6*19/100+E6</f>
        <v>54381.393500000006</v>
      </c>
      <c r="H6" s="54">
        <f t="shared" ref="H6:H11" si="5">E6*28/100+E6</f>
        <v>58494.271999999997</v>
      </c>
      <c r="J6" s="133">
        <f t="shared" si="0"/>
        <v>14446.95</v>
      </c>
      <c r="K6" s="134">
        <f t="shared" si="0"/>
        <v>15994.5275</v>
      </c>
      <c r="L6" s="135">
        <f t="shared" si="0"/>
        <v>17593.980250000001</v>
      </c>
      <c r="M6" s="135">
        <f t="shared" si="0"/>
        <v>19033.487725000003</v>
      </c>
      <c r="N6" s="57">
        <f t="shared" si="0"/>
        <v>20472.995200000001</v>
      </c>
      <c r="P6" s="133">
        <f t="shared" si="1"/>
        <v>10319.25</v>
      </c>
      <c r="Q6" s="134">
        <f t="shared" si="1"/>
        <v>11424.6625</v>
      </c>
      <c r="R6" s="135">
        <f t="shared" si="1"/>
        <v>12567.12875</v>
      </c>
      <c r="S6" s="135">
        <f t="shared" si="1"/>
        <v>13595.348375000001</v>
      </c>
      <c r="T6" s="57">
        <f t="shared" si="1"/>
        <v>14623.567999999997</v>
      </c>
    </row>
    <row r="7" spans="2:20" ht="15.75" thickBot="1" x14ac:dyDescent="0.3">
      <c r="B7" s="144">
        <v>9</v>
      </c>
      <c r="C7" s="58">
        <v>31695</v>
      </c>
      <c r="D7" s="59">
        <v>44372</v>
      </c>
      <c r="E7" s="52">
        <f t="shared" si="2"/>
        <v>49127.25</v>
      </c>
      <c r="F7" s="53">
        <f t="shared" si="3"/>
        <v>54039.974999999999</v>
      </c>
      <c r="G7" s="53">
        <f t="shared" si="4"/>
        <v>58461.427499999998</v>
      </c>
      <c r="H7" s="54">
        <f t="shared" si="5"/>
        <v>62882.879999999997</v>
      </c>
      <c r="J7" s="133">
        <f t="shared" si="0"/>
        <v>15530.2</v>
      </c>
      <c r="K7" s="134">
        <f t="shared" si="0"/>
        <v>17194.537499999999</v>
      </c>
      <c r="L7" s="135">
        <f t="shared" si="0"/>
        <v>18913.991249999999</v>
      </c>
      <c r="M7" s="135">
        <f t="shared" si="0"/>
        <v>20461.499625</v>
      </c>
      <c r="N7" s="57">
        <f t="shared" si="0"/>
        <v>22009.007999999998</v>
      </c>
      <c r="P7" s="133">
        <f t="shared" si="1"/>
        <v>11093</v>
      </c>
      <c r="Q7" s="134">
        <f t="shared" si="1"/>
        <v>12281.8125</v>
      </c>
      <c r="R7" s="135">
        <f t="shared" si="1"/>
        <v>13509.99375</v>
      </c>
      <c r="S7" s="135">
        <f t="shared" si="1"/>
        <v>14615.356874999999</v>
      </c>
      <c r="T7" s="57">
        <f t="shared" si="1"/>
        <v>15720.72</v>
      </c>
    </row>
    <row r="8" spans="2:20" ht="15.75" thickBot="1" x14ac:dyDescent="0.3">
      <c r="B8" s="144">
        <v>10</v>
      </c>
      <c r="C8" s="58">
        <v>34073</v>
      </c>
      <c r="D8" s="59">
        <v>47702</v>
      </c>
      <c r="E8" s="52">
        <f t="shared" si="2"/>
        <v>52813.15</v>
      </c>
      <c r="F8" s="53">
        <f t="shared" si="3"/>
        <v>58094.465000000004</v>
      </c>
      <c r="G8" s="53">
        <f t="shared" si="4"/>
        <v>62847.648500000003</v>
      </c>
      <c r="H8" s="54">
        <f t="shared" si="5"/>
        <v>67600.831999999995</v>
      </c>
      <c r="J8" s="133">
        <f t="shared" si="0"/>
        <v>16695.7</v>
      </c>
      <c r="K8" s="134">
        <f t="shared" si="0"/>
        <v>18484.602500000001</v>
      </c>
      <c r="L8" s="135">
        <f t="shared" si="0"/>
        <v>20333.062750000001</v>
      </c>
      <c r="M8" s="135">
        <f t="shared" si="0"/>
        <v>21996.676975000002</v>
      </c>
      <c r="N8" s="57">
        <f t="shared" si="0"/>
        <v>23660.291199999996</v>
      </c>
      <c r="P8" s="133">
        <f t="shared" si="1"/>
        <v>11925.5</v>
      </c>
      <c r="Q8" s="134">
        <f t="shared" si="1"/>
        <v>13203.2875</v>
      </c>
      <c r="R8" s="135">
        <f t="shared" si="1"/>
        <v>14523.616249999999</v>
      </c>
      <c r="S8" s="135">
        <f t="shared" si="1"/>
        <v>15711.912125000001</v>
      </c>
      <c r="T8" s="57">
        <f t="shared" si="1"/>
        <v>16900.207999999999</v>
      </c>
    </row>
    <row r="9" spans="2:20" ht="15.75" thickBot="1" x14ac:dyDescent="0.3">
      <c r="B9" s="144">
        <v>11</v>
      </c>
      <c r="C9" s="58">
        <v>36628</v>
      </c>
      <c r="D9" s="59">
        <v>51280</v>
      </c>
      <c r="E9" s="52">
        <f t="shared" si="2"/>
        <v>56773.4</v>
      </c>
      <c r="F9" s="53">
        <f t="shared" si="3"/>
        <v>62450.740000000005</v>
      </c>
      <c r="G9" s="53">
        <f t="shared" si="4"/>
        <v>67560.346000000005</v>
      </c>
      <c r="H9" s="54">
        <f t="shared" si="5"/>
        <v>72669.952000000005</v>
      </c>
      <c r="J9" s="133">
        <f t="shared" si="0"/>
        <v>17948</v>
      </c>
      <c r="K9" s="134">
        <f t="shared" si="0"/>
        <v>19870.689999999999</v>
      </c>
      <c r="L9" s="135">
        <f t="shared" si="0"/>
        <v>21857.759000000005</v>
      </c>
      <c r="M9" s="135">
        <f t="shared" si="0"/>
        <v>23646.121100000004</v>
      </c>
      <c r="N9" s="57">
        <f t="shared" si="0"/>
        <v>25434.483200000002</v>
      </c>
      <c r="P9" s="133">
        <f t="shared" si="1"/>
        <v>12820</v>
      </c>
      <c r="Q9" s="134">
        <f t="shared" si="1"/>
        <v>14193.35</v>
      </c>
      <c r="R9" s="135">
        <f t="shared" si="1"/>
        <v>15612.685000000003</v>
      </c>
      <c r="S9" s="135">
        <f t="shared" si="1"/>
        <v>16890.086500000001</v>
      </c>
      <c r="T9" s="57">
        <f t="shared" si="1"/>
        <v>18167.488000000001</v>
      </c>
    </row>
    <row r="10" spans="2:20" ht="15.75" thickBot="1" x14ac:dyDescent="0.3">
      <c r="B10" s="144">
        <v>12</v>
      </c>
      <c r="C10" s="58">
        <v>39376</v>
      </c>
      <c r="D10" s="59">
        <v>55126</v>
      </c>
      <c r="E10" s="52">
        <f t="shared" si="2"/>
        <v>61032.800000000003</v>
      </c>
      <c r="F10" s="53">
        <f t="shared" si="3"/>
        <v>67136.08</v>
      </c>
      <c r="G10" s="53">
        <f t="shared" si="4"/>
        <v>72629.032000000007</v>
      </c>
      <c r="H10" s="54">
        <f t="shared" si="5"/>
        <v>78121.983999999997</v>
      </c>
      <c r="J10" s="133">
        <f t="shared" si="0"/>
        <v>19294.099999999999</v>
      </c>
      <c r="K10" s="134">
        <f t="shared" si="0"/>
        <v>21361.48</v>
      </c>
      <c r="L10" s="135">
        <f t="shared" si="0"/>
        <v>23497.628000000004</v>
      </c>
      <c r="M10" s="135">
        <f t="shared" si="0"/>
        <v>25420.161200000002</v>
      </c>
      <c r="N10" s="57">
        <f t="shared" si="0"/>
        <v>27342.6944</v>
      </c>
      <c r="P10" s="133">
        <f t="shared" si="1"/>
        <v>13781.5</v>
      </c>
      <c r="Q10" s="134">
        <f t="shared" si="1"/>
        <v>15258.2</v>
      </c>
      <c r="R10" s="135">
        <f t="shared" si="1"/>
        <v>16784.02</v>
      </c>
      <c r="S10" s="135">
        <f t="shared" si="1"/>
        <v>18157.258000000002</v>
      </c>
      <c r="T10" s="57">
        <f t="shared" si="1"/>
        <v>19530.495999999999</v>
      </c>
    </row>
    <row r="11" spans="2:20" ht="15.75" thickBot="1" x14ac:dyDescent="0.3">
      <c r="B11" s="145">
        <v>13</v>
      </c>
      <c r="C11" s="60">
        <v>42329</v>
      </c>
      <c r="D11" s="61">
        <v>59291</v>
      </c>
      <c r="E11" s="52">
        <f t="shared" si="2"/>
        <v>65609.95</v>
      </c>
      <c r="F11" s="53">
        <f t="shared" si="3"/>
        <v>72170.944999999992</v>
      </c>
      <c r="G11" s="53">
        <f t="shared" si="4"/>
        <v>78075.840499999991</v>
      </c>
      <c r="H11" s="54">
        <f t="shared" si="5"/>
        <v>83980.736000000004</v>
      </c>
      <c r="J11" s="136">
        <f t="shared" si="0"/>
        <v>20751.849999999999</v>
      </c>
      <c r="K11" s="137">
        <f t="shared" si="0"/>
        <v>22963.482499999998</v>
      </c>
      <c r="L11" s="138">
        <f t="shared" si="0"/>
        <v>25259.830749999997</v>
      </c>
      <c r="M11" s="138">
        <f t="shared" si="0"/>
        <v>27326.544174999995</v>
      </c>
      <c r="N11" s="65">
        <f t="shared" si="0"/>
        <v>29393.257600000001</v>
      </c>
      <c r="P11" s="136">
        <f t="shared" si="1"/>
        <v>14822.75</v>
      </c>
      <c r="Q11" s="137">
        <f t="shared" si="1"/>
        <v>16402.487499999999</v>
      </c>
      <c r="R11" s="138">
        <f t="shared" si="1"/>
        <v>18042.736249999998</v>
      </c>
      <c r="S11" s="138">
        <f t="shared" si="1"/>
        <v>19518.960124999998</v>
      </c>
      <c r="T11" s="65">
        <f t="shared" si="1"/>
        <v>20995.183999999997</v>
      </c>
    </row>
    <row r="12" spans="2:20" ht="15.75" thickBot="1" x14ac:dyDescent="0.3">
      <c r="C12" s="66"/>
    </row>
    <row r="13" spans="2:20" ht="15.75" thickBot="1" x14ac:dyDescent="0.3">
      <c r="B13" s="67" t="s">
        <v>16</v>
      </c>
      <c r="C13" s="68"/>
      <c r="D13" s="68"/>
      <c r="E13" s="68"/>
      <c r="F13" s="68"/>
      <c r="G13" s="69"/>
      <c r="I13" s="67" t="s">
        <v>17</v>
      </c>
      <c r="J13" s="68"/>
      <c r="K13" s="68"/>
      <c r="L13" s="68"/>
      <c r="M13" s="68"/>
      <c r="N13" s="69"/>
    </row>
    <row r="14" spans="2:20" ht="15.75" thickBot="1" x14ac:dyDescent="0.3">
      <c r="B14" s="70">
        <v>3892</v>
      </c>
      <c r="C14" s="71">
        <v>5449</v>
      </c>
      <c r="D14" s="71">
        <f>B14*55/100+B14</f>
        <v>6032.6</v>
      </c>
      <c r="E14" s="71">
        <f>D14*10/100+D14</f>
        <v>6635.8600000000006</v>
      </c>
      <c r="F14" s="71">
        <f>D14*19/100+D14</f>
        <v>7178.7940000000008</v>
      </c>
      <c r="G14" s="72">
        <f>D14*28/100+D14</f>
        <v>7721.728000000001</v>
      </c>
      <c r="I14" s="73">
        <v>6485</v>
      </c>
      <c r="J14" s="72">
        <v>9080</v>
      </c>
      <c r="K14" s="74">
        <f>I14*55/100+I14</f>
        <v>10051.75</v>
      </c>
      <c r="L14" s="72">
        <f>K14*10/100+K14</f>
        <v>11056.924999999999</v>
      </c>
      <c r="M14" s="72">
        <f>K14*19/100+K14</f>
        <v>11961.5825</v>
      </c>
      <c r="N14" s="72">
        <f>J14*28/100+J14</f>
        <v>11622.4</v>
      </c>
    </row>
    <row r="15" spans="2:20" ht="15.75" thickBot="1" x14ac:dyDescent="0.3">
      <c r="B15" s="75">
        <v>5191</v>
      </c>
      <c r="C15" s="72">
        <v>7267</v>
      </c>
      <c r="D15" s="71">
        <f t="shared" ref="D15:D16" si="6">B15*55/100+B15</f>
        <v>8046.05</v>
      </c>
      <c r="E15" s="71">
        <f t="shared" ref="E15:E16" si="7">D15*10/100+D15</f>
        <v>8850.6550000000007</v>
      </c>
      <c r="F15" s="71">
        <f t="shared" ref="F15:F16" si="8">D15*19/100+D15</f>
        <v>9574.799500000001</v>
      </c>
      <c r="G15" s="72">
        <f t="shared" ref="G15:G16" si="9">D15*28/100+D15</f>
        <v>10298.944</v>
      </c>
      <c r="I15" s="76">
        <v>11677</v>
      </c>
      <c r="J15" s="72">
        <v>16348</v>
      </c>
      <c r="K15" s="146">
        <f>I15*55/100+I15</f>
        <v>18099.349999999999</v>
      </c>
      <c r="L15" s="72">
        <f>K15*10/100+K15</f>
        <v>19909.285</v>
      </c>
      <c r="M15" s="72">
        <f>K15*19/100+K15</f>
        <v>21538.226499999997</v>
      </c>
      <c r="N15" s="72">
        <f>J15*28/100+J15</f>
        <v>20925.439999999999</v>
      </c>
    </row>
    <row r="16" spans="2:20" ht="15.75" thickBot="1" x14ac:dyDescent="0.3">
      <c r="B16" s="77">
        <v>9082</v>
      </c>
      <c r="C16" s="72">
        <v>12715</v>
      </c>
      <c r="D16" s="71">
        <f t="shared" si="6"/>
        <v>14077.1</v>
      </c>
      <c r="E16" s="71">
        <f t="shared" si="7"/>
        <v>15484.810000000001</v>
      </c>
      <c r="F16" s="71">
        <f t="shared" si="8"/>
        <v>16751.749</v>
      </c>
      <c r="G16" s="72">
        <f t="shared" si="9"/>
        <v>18018.688000000002</v>
      </c>
      <c r="J16" s="66"/>
    </row>
    <row r="17" spans="2:20" ht="15.75" thickBot="1" x14ac:dyDescent="0.3">
      <c r="D17" s="78"/>
    </row>
    <row r="18" spans="2:20" ht="15.75" thickBot="1" x14ac:dyDescent="0.3">
      <c r="B18" s="67" t="s">
        <v>18</v>
      </c>
      <c r="C18" s="79"/>
      <c r="D18" s="68"/>
      <c r="E18" s="68"/>
      <c r="F18" s="68"/>
      <c r="G18" s="69"/>
      <c r="I18" s="67" t="s">
        <v>19</v>
      </c>
      <c r="J18" s="68"/>
      <c r="K18" s="68"/>
      <c r="L18" s="68"/>
      <c r="M18" s="68"/>
      <c r="N18" s="69"/>
    </row>
    <row r="19" spans="2:20" ht="15.75" thickBot="1" x14ac:dyDescent="0.3">
      <c r="B19" s="80">
        <v>205</v>
      </c>
      <c r="C19" s="81">
        <v>287</v>
      </c>
      <c r="D19" s="82">
        <f>B19*55/100+B19</f>
        <v>317.75</v>
      </c>
      <c r="E19" s="62">
        <f>D19*10/100+D19</f>
        <v>349.52499999999998</v>
      </c>
      <c r="F19" s="83">
        <f>D19*19/100+D19</f>
        <v>378.1225</v>
      </c>
      <c r="G19" s="72">
        <f>D19*28/100+D19</f>
        <v>406.72</v>
      </c>
      <c r="I19" s="84">
        <v>57</v>
      </c>
      <c r="J19" s="85">
        <v>80</v>
      </c>
      <c r="K19" s="85">
        <f>I19*55/100+I19</f>
        <v>88.35</v>
      </c>
      <c r="L19" s="64">
        <f>K19*10/100+K19</f>
        <v>97.185000000000002</v>
      </c>
      <c r="M19" s="63">
        <f>K19*19/100+K19</f>
        <v>105.1365</v>
      </c>
      <c r="N19" s="65">
        <f>K19*28/100+K19</f>
        <v>113.08799999999999</v>
      </c>
    </row>
    <row r="20" spans="2:20" ht="15.75" thickBot="1" x14ac:dyDescent="0.3">
      <c r="C20" s="86"/>
      <c r="D20" s="87"/>
      <c r="E20" s="87"/>
      <c r="F20" s="87"/>
      <c r="G20" s="87"/>
      <c r="H20" s="87"/>
      <c r="J20" s="88"/>
      <c r="K20" s="87"/>
      <c r="L20" s="87"/>
      <c r="M20" s="87"/>
      <c r="N20" s="87"/>
      <c r="O20" s="148"/>
      <c r="P20" s="148"/>
      <c r="Q20" s="149"/>
      <c r="R20" s="149"/>
      <c r="S20" s="149"/>
      <c r="T20" s="149"/>
    </row>
    <row r="21" spans="2:20" ht="15.75" thickBot="1" x14ac:dyDescent="0.3">
      <c r="B21" s="89" t="s">
        <v>20</v>
      </c>
      <c r="C21" s="130">
        <v>43647</v>
      </c>
      <c r="D21" s="147">
        <v>43739</v>
      </c>
      <c r="E21" s="90"/>
      <c r="F21" s="91" t="s">
        <v>21</v>
      </c>
      <c r="G21" s="92"/>
      <c r="H21" s="92"/>
      <c r="I21" s="92"/>
      <c r="J21" s="93" t="s">
        <v>22</v>
      </c>
      <c r="K21" s="94">
        <v>309</v>
      </c>
      <c r="L21" s="94">
        <v>432</v>
      </c>
      <c r="M21" s="95">
        <f>K21*55/100+K21</f>
        <v>478.95</v>
      </c>
      <c r="N21" s="150">
        <f>M21*10/100+M21</f>
        <v>526.84500000000003</v>
      </c>
      <c r="O21" s="150">
        <f>M21*19/100+M21</f>
        <v>569.95049999999992</v>
      </c>
      <c r="P21" s="151">
        <f>M21*28/100+M21</f>
        <v>613.05600000000004</v>
      </c>
    </row>
    <row r="22" spans="2:20" ht="15.75" thickBot="1" x14ac:dyDescent="0.3">
      <c r="B22" s="84">
        <v>28000</v>
      </c>
      <c r="C22" s="96">
        <v>14000</v>
      </c>
      <c r="D22" s="65">
        <v>14000</v>
      </c>
      <c r="E22" s="97"/>
    </row>
    <row r="23" spans="2:20" ht="15.75" thickBot="1" x14ac:dyDescent="0.3">
      <c r="B23"/>
    </row>
    <row r="24" spans="2:20" ht="15.75" thickBot="1" x14ac:dyDescent="0.3">
      <c r="B24" s="98" t="s">
        <v>23</v>
      </c>
      <c r="C24" s="99"/>
      <c r="D24" s="100">
        <v>1308</v>
      </c>
      <c r="E24" s="101">
        <v>1628</v>
      </c>
      <c r="F24" s="102">
        <f>D24*55/100+D24</f>
        <v>2027.4</v>
      </c>
      <c r="G24" s="43">
        <f>F24*10/100+F24</f>
        <v>2230.1400000000003</v>
      </c>
      <c r="H24" s="43">
        <f>F24*19/100+F24</f>
        <v>2412.6060000000002</v>
      </c>
      <c r="I24" s="152">
        <f>F24*28/100+F24</f>
        <v>2595.0720000000001</v>
      </c>
    </row>
    <row r="25" spans="2:20" ht="15.75" thickBot="1" x14ac:dyDescent="0.3">
      <c r="B25" s="98" t="s">
        <v>24</v>
      </c>
      <c r="C25" s="99"/>
      <c r="D25" s="100">
        <v>2719</v>
      </c>
      <c r="E25" s="101">
        <v>3384</v>
      </c>
      <c r="F25" s="102">
        <f>D25*55/100+D25</f>
        <v>4214.45</v>
      </c>
      <c r="G25" s="43">
        <f t="shared" ref="G25:G27" si="10">F25*10/100+F25</f>
        <v>4635.8949999999995</v>
      </c>
      <c r="H25" s="43">
        <f t="shared" ref="H25:H27" si="11">F25*19/100+F25</f>
        <v>5015.1954999999998</v>
      </c>
      <c r="I25" s="152">
        <f t="shared" ref="I25:I27" si="12">F25*28/100+F25</f>
        <v>5394.4959999999992</v>
      </c>
    </row>
    <row r="26" spans="2:20" ht="15.75" thickBot="1" x14ac:dyDescent="0.3">
      <c r="B26" s="103" t="s">
        <v>25</v>
      </c>
      <c r="C26" s="104"/>
      <c r="D26" s="105">
        <v>1700</v>
      </c>
      <c r="E26" s="101">
        <v>2115</v>
      </c>
      <c r="F26" s="102">
        <f>D26*55/100+D26</f>
        <v>2635</v>
      </c>
      <c r="G26" s="43">
        <f t="shared" si="10"/>
        <v>2898.5</v>
      </c>
      <c r="H26" s="43">
        <f t="shared" si="11"/>
        <v>3135.65</v>
      </c>
      <c r="I26" s="152">
        <f t="shared" si="12"/>
        <v>3372.8</v>
      </c>
    </row>
    <row r="27" spans="2:20" ht="15.75" thickBot="1" x14ac:dyDescent="0.3">
      <c r="B27" s="98" t="s">
        <v>26</v>
      </c>
      <c r="C27" s="106"/>
      <c r="D27" s="100">
        <v>6906</v>
      </c>
      <c r="E27" s="24">
        <v>8595</v>
      </c>
      <c r="F27" s="43">
        <f>D27*55/100+D27</f>
        <v>10704.3</v>
      </c>
      <c r="G27" s="43">
        <f t="shared" si="10"/>
        <v>11774.73</v>
      </c>
      <c r="H27" s="43">
        <f t="shared" si="11"/>
        <v>12738.116999999998</v>
      </c>
      <c r="I27" s="152">
        <f t="shared" si="12"/>
        <v>13701.503999999999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topLeftCell="A25" workbookViewId="0">
      <selection activeCell="L20" sqref="L20"/>
    </sheetView>
  </sheetViews>
  <sheetFormatPr baseColWidth="10" defaultRowHeight="15" x14ac:dyDescent="0.25"/>
  <cols>
    <col min="1" max="1" width="4.85546875" customWidth="1"/>
    <col min="3" max="3" width="15.7109375" bestFit="1" customWidth="1"/>
  </cols>
  <sheetData>
    <row r="1" spans="2:9" ht="27" thickBot="1" x14ac:dyDescent="0.45">
      <c r="B1" s="2" t="s">
        <v>41</v>
      </c>
    </row>
    <row r="2" spans="2:9" ht="15.75" thickBot="1" x14ac:dyDescent="0.3">
      <c r="B2" s="45"/>
      <c r="D2" s="107">
        <v>0.4</v>
      </c>
      <c r="E2" s="107">
        <v>0.55000000000000004</v>
      </c>
      <c r="F2" s="155">
        <v>0.1</v>
      </c>
      <c r="G2" s="108">
        <v>0.09</v>
      </c>
      <c r="H2" s="108">
        <v>0.09</v>
      </c>
    </row>
    <row r="3" spans="2:9" ht="15.75" thickBot="1" x14ac:dyDescent="0.3">
      <c r="B3" s="109" t="s">
        <v>27</v>
      </c>
      <c r="C3" s="110">
        <v>43191</v>
      </c>
      <c r="D3" s="110">
        <v>43525</v>
      </c>
      <c r="E3" s="111">
        <v>43556</v>
      </c>
      <c r="F3" s="112">
        <v>43647</v>
      </c>
      <c r="G3" s="112">
        <v>43770</v>
      </c>
      <c r="H3" s="112">
        <v>43891</v>
      </c>
    </row>
    <row r="4" spans="2:9" ht="15.75" thickBot="1" x14ac:dyDescent="0.3">
      <c r="B4" s="113">
        <v>2</v>
      </c>
      <c r="C4" s="114">
        <v>22527</v>
      </c>
      <c r="D4" s="114">
        <v>31538</v>
      </c>
      <c r="E4" s="114">
        <f>C4*55/100+C4</f>
        <v>34916.85</v>
      </c>
      <c r="F4" s="115">
        <f>E4*10/100+E4</f>
        <v>38408.534999999996</v>
      </c>
      <c r="G4" s="116">
        <f>E4*19/100+E4</f>
        <v>41551.051500000001</v>
      </c>
      <c r="H4" s="116">
        <f>E4*28/100+E4</f>
        <v>44693.567999999999</v>
      </c>
    </row>
    <row r="5" spans="2:9" ht="15.75" thickBot="1" x14ac:dyDescent="0.3">
      <c r="B5" s="113">
        <v>3</v>
      </c>
      <c r="C5" s="118">
        <v>24215</v>
      </c>
      <c r="D5" s="118">
        <v>33903</v>
      </c>
      <c r="E5" s="114">
        <f t="shared" ref="E5:E14" si="0">C5*55/100+C5</f>
        <v>37533.25</v>
      </c>
      <c r="F5" s="115">
        <f t="shared" ref="F5:F14" si="1">E5*10/100+E5</f>
        <v>41286.574999999997</v>
      </c>
      <c r="G5" s="116">
        <f t="shared" ref="G5:G14" si="2">E5*19/100+E5</f>
        <v>44664.567499999997</v>
      </c>
      <c r="H5" s="116">
        <f t="shared" ref="H5:H14" si="3">E5*28/100+E5</f>
        <v>48042.559999999998</v>
      </c>
    </row>
    <row r="6" spans="2:9" ht="15.75" thickBot="1" x14ac:dyDescent="0.3">
      <c r="B6" s="117">
        <v>4</v>
      </c>
      <c r="C6" s="118">
        <v>26033</v>
      </c>
      <c r="D6" s="118">
        <v>36446</v>
      </c>
      <c r="E6" s="114">
        <f t="shared" si="0"/>
        <v>40351.15</v>
      </c>
      <c r="F6" s="115">
        <f t="shared" si="1"/>
        <v>44386.264999999999</v>
      </c>
      <c r="G6" s="116">
        <f t="shared" si="2"/>
        <v>48017.868500000004</v>
      </c>
      <c r="H6" s="116">
        <f t="shared" si="3"/>
        <v>51649.472000000002</v>
      </c>
    </row>
    <row r="7" spans="2:9" ht="15.75" thickBot="1" x14ac:dyDescent="0.3">
      <c r="B7" s="117">
        <v>5</v>
      </c>
      <c r="C7" s="118">
        <v>27183</v>
      </c>
      <c r="D7" s="118">
        <v>38057</v>
      </c>
      <c r="E7" s="114">
        <f t="shared" si="0"/>
        <v>42133.65</v>
      </c>
      <c r="F7" s="115">
        <f t="shared" si="1"/>
        <v>46347.014999999999</v>
      </c>
      <c r="G7" s="116">
        <f t="shared" si="2"/>
        <v>50139.0435</v>
      </c>
      <c r="H7" s="116">
        <f t="shared" si="3"/>
        <v>53931.072</v>
      </c>
    </row>
    <row r="8" spans="2:9" ht="15.75" thickBot="1" x14ac:dyDescent="0.3">
      <c r="B8" s="117">
        <v>6</v>
      </c>
      <c r="C8" s="118">
        <v>30084</v>
      </c>
      <c r="D8" s="118">
        <v>42118</v>
      </c>
      <c r="E8" s="114">
        <f t="shared" si="0"/>
        <v>46630.2</v>
      </c>
      <c r="F8" s="115">
        <f t="shared" si="1"/>
        <v>51293.22</v>
      </c>
      <c r="G8" s="116">
        <f t="shared" si="2"/>
        <v>55489.937999999995</v>
      </c>
      <c r="H8" s="116">
        <f t="shared" si="3"/>
        <v>59686.655999999995</v>
      </c>
    </row>
    <row r="9" spans="2:9" ht="15.75" thickBot="1" x14ac:dyDescent="0.3">
      <c r="B9" s="117" t="s">
        <v>28</v>
      </c>
      <c r="C9" s="118">
        <v>27359</v>
      </c>
      <c r="D9" s="118">
        <v>38302</v>
      </c>
      <c r="E9" s="114">
        <f t="shared" si="0"/>
        <v>42406.45</v>
      </c>
      <c r="F9" s="115">
        <f t="shared" si="1"/>
        <v>46647.095000000001</v>
      </c>
      <c r="G9" s="116">
        <f t="shared" si="2"/>
        <v>50463.675499999998</v>
      </c>
      <c r="H9" s="116">
        <f t="shared" si="3"/>
        <v>54280.255999999994</v>
      </c>
    </row>
    <row r="10" spans="2:9" ht="15.75" thickBot="1" x14ac:dyDescent="0.3">
      <c r="B10" s="117">
        <v>7</v>
      </c>
      <c r="C10" s="118">
        <v>32463</v>
      </c>
      <c r="D10" s="118">
        <v>45448</v>
      </c>
      <c r="E10" s="114">
        <f t="shared" si="0"/>
        <v>50317.65</v>
      </c>
      <c r="F10" s="115">
        <f t="shared" si="1"/>
        <v>55349.415000000001</v>
      </c>
      <c r="G10" s="116">
        <f t="shared" si="2"/>
        <v>59878.003499999999</v>
      </c>
      <c r="H10" s="116">
        <f t="shared" si="3"/>
        <v>64406.592000000004</v>
      </c>
    </row>
    <row r="11" spans="2:9" ht="15.75" thickBot="1" x14ac:dyDescent="0.3">
      <c r="B11" s="119">
        <v>8</v>
      </c>
      <c r="C11" s="118">
        <v>33148</v>
      </c>
      <c r="D11" s="118">
        <v>46407</v>
      </c>
      <c r="E11" s="114">
        <f t="shared" si="0"/>
        <v>51379.4</v>
      </c>
      <c r="F11" s="115">
        <f t="shared" si="1"/>
        <v>56517.340000000004</v>
      </c>
      <c r="G11" s="116">
        <f t="shared" si="2"/>
        <v>61141.486000000004</v>
      </c>
      <c r="H11" s="116">
        <f t="shared" si="3"/>
        <v>65765.631999999998</v>
      </c>
    </row>
    <row r="12" spans="2:9" ht="15.75" thickBot="1" x14ac:dyDescent="0.3">
      <c r="B12" s="117">
        <v>9</v>
      </c>
      <c r="C12" s="118">
        <v>31618</v>
      </c>
      <c r="D12" s="118">
        <v>44265</v>
      </c>
      <c r="E12" s="114">
        <f t="shared" si="0"/>
        <v>49007.9</v>
      </c>
      <c r="F12" s="115">
        <f t="shared" si="1"/>
        <v>53908.69</v>
      </c>
      <c r="G12" s="116">
        <f t="shared" si="2"/>
        <v>58319.400999999998</v>
      </c>
      <c r="H12" s="116">
        <f t="shared" si="3"/>
        <v>62730.112000000001</v>
      </c>
    </row>
    <row r="13" spans="2:9" ht="15.75" thickBot="1" x14ac:dyDescent="0.3">
      <c r="B13" s="119">
        <v>16</v>
      </c>
      <c r="C13" s="118">
        <v>37242</v>
      </c>
      <c r="D13" s="118">
        <v>52139</v>
      </c>
      <c r="E13" s="114">
        <f t="shared" si="0"/>
        <v>57725.1</v>
      </c>
      <c r="F13" s="115">
        <f t="shared" si="1"/>
        <v>63497.61</v>
      </c>
      <c r="G13" s="116">
        <f t="shared" si="2"/>
        <v>68692.868999999992</v>
      </c>
      <c r="H13" s="116">
        <f t="shared" si="3"/>
        <v>73888.127999999997</v>
      </c>
    </row>
    <row r="14" spans="2:9" ht="15.75" thickBot="1" x14ac:dyDescent="0.3">
      <c r="B14" s="117">
        <v>17</v>
      </c>
      <c r="C14" s="120">
        <v>48993</v>
      </c>
      <c r="D14" s="120">
        <v>68591</v>
      </c>
      <c r="E14" s="114">
        <f t="shared" si="0"/>
        <v>75939.149999999994</v>
      </c>
      <c r="F14" s="115">
        <f t="shared" si="1"/>
        <v>83533.064999999988</v>
      </c>
      <c r="G14" s="116">
        <f t="shared" si="2"/>
        <v>90367.588499999998</v>
      </c>
      <c r="H14" s="116">
        <f t="shared" si="3"/>
        <v>97202.111999999994</v>
      </c>
    </row>
    <row r="15" spans="2:9" ht="15.75" thickBot="1" x14ac:dyDescent="0.3">
      <c r="B15" s="121" t="s">
        <v>29</v>
      </c>
      <c r="C15" s="122"/>
      <c r="D15" s="123">
        <v>309</v>
      </c>
      <c r="E15" s="123">
        <v>432</v>
      </c>
      <c r="F15" s="124">
        <f>D15*55/100+D15</f>
        <v>478.95</v>
      </c>
      <c r="G15" s="125">
        <f>E15*10/100+E15</f>
        <v>475.2</v>
      </c>
      <c r="H15" s="126">
        <f>E15*19/100+E15</f>
        <v>514.08000000000004</v>
      </c>
      <c r="I15" s="126">
        <f>E15*28/100+E15</f>
        <v>552.96</v>
      </c>
    </row>
    <row r="17" spans="2:15" ht="15.75" x14ac:dyDescent="0.25">
      <c r="B17" s="127" t="s">
        <v>30</v>
      </c>
      <c r="C17" s="127"/>
      <c r="D17" s="127"/>
      <c r="E17" s="127"/>
      <c r="F17" s="127"/>
      <c r="G17" s="127"/>
      <c r="H17" s="127"/>
      <c r="I17" s="127"/>
      <c r="J17" s="127"/>
      <c r="K17" s="45"/>
      <c r="L17" s="45"/>
      <c r="M17" s="45"/>
      <c r="N17" s="45"/>
      <c r="O17" s="45"/>
    </row>
    <row r="18" spans="2:15" ht="15.75" x14ac:dyDescent="0.25">
      <c r="B18" s="127"/>
      <c r="C18" s="127"/>
      <c r="D18" s="127"/>
      <c r="E18" s="127"/>
      <c r="F18" s="127"/>
      <c r="G18" s="127"/>
      <c r="H18" s="127"/>
      <c r="I18" s="127"/>
      <c r="J18" s="127"/>
      <c r="K18" s="45"/>
      <c r="L18" s="45"/>
      <c r="M18" s="45"/>
      <c r="N18" s="45"/>
      <c r="O18" s="45"/>
    </row>
    <row r="19" spans="2:15" ht="15.75" x14ac:dyDescent="0.25">
      <c r="B19" s="127" t="s">
        <v>31</v>
      </c>
      <c r="C19" s="127"/>
      <c r="D19" s="127"/>
      <c r="E19" s="127"/>
      <c r="F19" s="127"/>
      <c r="G19" s="127"/>
      <c r="H19" s="127"/>
      <c r="I19" s="127"/>
      <c r="J19" s="127"/>
      <c r="K19" s="45"/>
      <c r="L19" s="45"/>
      <c r="M19" s="45"/>
      <c r="N19" s="45"/>
      <c r="O19" s="45"/>
    </row>
    <row r="20" spans="2:15" ht="15.75" x14ac:dyDescent="0.25">
      <c r="B20" s="127"/>
      <c r="C20" s="127"/>
      <c r="D20" s="127"/>
      <c r="E20" s="127"/>
      <c r="F20" s="127"/>
      <c r="G20" s="127"/>
      <c r="H20" s="127"/>
      <c r="I20" s="127"/>
      <c r="J20" s="127"/>
      <c r="K20" s="45"/>
      <c r="L20" s="45"/>
      <c r="M20" s="45"/>
      <c r="N20" s="45"/>
      <c r="O20" s="45"/>
    </row>
    <row r="21" spans="2:15" ht="15.75" x14ac:dyDescent="0.25">
      <c r="B21" s="127" t="s">
        <v>32</v>
      </c>
      <c r="C21" s="127"/>
      <c r="D21" s="127"/>
      <c r="E21" s="127"/>
      <c r="F21" s="127"/>
      <c r="G21" s="127"/>
      <c r="H21" s="127"/>
      <c r="I21" s="127"/>
      <c r="J21" s="127"/>
      <c r="K21" s="45"/>
      <c r="L21" s="45"/>
      <c r="M21" s="45"/>
      <c r="N21" s="45"/>
      <c r="O21" s="45"/>
    </row>
    <row r="22" spans="2:15" ht="15.75" x14ac:dyDescent="0.25">
      <c r="B22" s="127"/>
      <c r="C22" s="127"/>
      <c r="D22" s="127"/>
      <c r="E22" s="127"/>
      <c r="F22" s="127"/>
      <c r="G22" s="127"/>
      <c r="H22" s="127"/>
      <c r="I22" s="127"/>
      <c r="J22" s="127"/>
      <c r="K22" s="45"/>
      <c r="L22" s="45"/>
      <c r="M22" s="45"/>
      <c r="N22" s="45"/>
      <c r="O22" s="45"/>
    </row>
    <row r="23" spans="2:15" ht="15.75" x14ac:dyDescent="0.25">
      <c r="B23" s="127" t="s">
        <v>33</v>
      </c>
      <c r="C23" s="127"/>
      <c r="D23" s="127"/>
      <c r="E23" s="127"/>
      <c r="F23" s="127"/>
      <c r="G23" s="127"/>
      <c r="H23" s="127"/>
      <c r="I23" s="127"/>
      <c r="J23" s="127"/>
      <c r="K23" s="45"/>
      <c r="L23" s="45"/>
      <c r="M23" s="45"/>
      <c r="N23" s="45"/>
      <c r="O23" s="45"/>
    </row>
    <row r="24" spans="2:15" ht="15.75" x14ac:dyDescent="0.25">
      <c r="B24" s="127"/>
      <c r="C24" s="127"/>
      <c r="D24" s="127"/>
      <c r="E24" s="127"/>
      <c r="F24" s="127"/>
      <c r="G24" s="127"/>
      <c r="H24" s="127"/>
      <c r="I24" s="127"/>
      <c r="J24" s="127"/>
      <c r="K24" s="45"/>
      <c r="L24" s="45"/>
      <c r="M24" s="45"/>
      <c r="N24" s="45"/>
      <c r="O24" s="45"/>
    </row>
    <row r="25" spans="2:15" ht="15.75" x14ac:dyDescent="0.25">
      <c r="B25" s="127" t="s">
        <v>34</v>
      </c>
      <c r="C25" s="127"/>
      <c r="D25" s="127"/>
      <c r="E25" s="127"/>
      <c r="F25" s="127"/>
      <c r="G25" s="127"/>
      <c r="H25" s="127"/>
      <c r="I25" s="127"/>
      <c r="J25" s="127"/>
      <c r="K25" s="45"/>
      <c r="L25" s="45"/>
      <c r="M25" s="45"/>
      <c r="N25" s="45"/>
      <c r="O25" s="45"/>
    </row>
    <row r="26" spans="2:15" ht="15.75" x14ac:dyDescent="0.25">
      <c r="B26" s="127"/>
      <c r="C26" s="127"/>
      <c r="D26" s="127"/>
      <c r="E26" s="127"/>
      <c r="F26" s="127"/>
      <c r="G26" s="127"/>
      <c r="H26" s="127"/>
      <c r="I26" s="127"/>
      <c r="J26" s="127"/>
      <c r="K26" s="45"/>
      <c r="L26" s="45"/>
      <c r="M26" s="45"/>
      <c r="N26" s="45"/>
      <c r="O26" s="45"/>
    </row>
    <row r="27" spans="2:15" ht="15.75" x14ac:dyDescent="0.25">
      <c r="B27" s="127" t="s">
        <v>35</v>
      </c>
      <c r="C27" s="127"/>
      <c r="D27" s="127"/>
      <c r="E27" s="127"/>
      <c r="F27" s="127"/>
      <c r="G27" s="127"/>
      <c r="H27" s="127"/>
      <c r="I27" s="127"/>
      <c r="J27" s="127"/>
      <c r="K27" s="45"/>
      <c r="L27" s="45"/>
      <c r="M27" s="45"/>
      <c r="N27" s="45"/>
      <c r="O27" s="45"/>
    </row>
    <row r="28" spans="2:15" ht="15.75" x14ac:dyDescent="0.25">
      <c r="B28" s="127"/>
      <c r="C28" s="127"/>
      <c r="D28" s="127"/>
      <c r="E28" s="127"/>
      <c r="F28" s="127"/>
      <c r="G28" s="127"/>
      <c r="H28" s="127"/>
      <c r="I28" s="127"/>
      <c r="J28" s="127"/>
      <c r="K28" s="45"/>
      <c r="L28" s="45"/>
      <c r="M28" s="45"/>
      <c r="N28" s="45"/>
      <c r="O28" s="45"/>
    </row>
    <row r="29" spans="2:15" ht="18.75" x14ac:dyDescent="0.3">
      <c r="B29" s="128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4"/>
  <sheetViews>
    <sheetView topLeftCell="A10" workbookViewId="0">
      <selection activeCell="O36" sqref="O36"/>
    </sheetView>
  </sheetViews>
  <sheetFormatPr baseColWidth="10" defaultRowHeight="15" x14ac:dyDescent="0.25"/>
  <sheetData>
    <row r="1" spans="2:16" ht="15.75" thickBot="1" x14ac:dyDescent="0.3"/>
    <row r="2" spans="2:16" ht="18.75" x14ac:dyDescent="0.3">
      <c r="B2" s="167" t="s">
        <v>353</v>
      </c>
      <c r="C2" s="168"/>
      <c r="D2" s="168"/>
      <c r="E2" s="168"/>
      <c r="F2" s="169" t="s">
        <v>393</v>
      </c>
      <c r="G2" s="170"/>
      <c r="H2" s="169"/>
      <c r="I2" s="169"/>
      <c r="J2" s="169"/>
      <c r="K2" s="170"/>
      <c r="L2" s="48"/>
      <c r="M2" s="48"/>
      <c r="N2" s="48"/>
      <c r="O2" s="48"/>
      <c r="P2" s="49"/>
    </row>
    <row r="3" spans="2:16" ht="15.75" thickBot="1" x14ac:dyDescent="0.3">
      <c r="B3" s="171"/>
      <c r="C3" s="172"/>
      <c r="D3" s="172"/>
      <c r="E3" s="172"/>
      <c r="F3" s="172"/>
      <c r="G3" s="172"/>
      <c r="H3" s="172"/>
      <c r="I3" s="172"/>
      <c r="J3" s="172"/>
      <c r="K3" s="173"/>
      <c r="L3" s="173"/>
      <c r="M3" s="173"/>
      <c r="N3" s="173"/>
      <c r="O3" s="173"/>
      <c r="P3" s="174"/>
    </row>
    <row r="4" spans="2:16" ht="19.5" thickBot="1" x14ac:dyDescent="0.35">
      <c r="B4" s="175"/>
      <c r="C4" s="176"/>
      <c r="D4" s="176"/>
      <c r="E4" s="176"/>
      <c r="F4" s="176"/>
      <c r="G4" s="176"/>
      <c r="H4" s="177" t="s">
        <v>354</v>
      </c>
      <c r="I4" s="177"/>
      <c r="J4" s="177"/>
      <c r="K4" s="8"/>
      <c r="L4" s="8"/>
      <c r="M4" s="8"/>
      <c r="N4" s="8"/>
      <c r="O4" s="8"/>
      <c r="P4" s="9"/>
    </row>
    <row r="5" spans="2:16" ht="15.75" thickBot="1" x14ac:dyDescent="0.3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2:16" x14ac:dyDescent="0.25">
      <c r="B6" s="179" t="s">
        <v>355</v>
      </c>
      <c r="C6" s="180"/>
      <c r="D6" s="180"/>
      <c r="E6" s="180"/>
      <c r="F6" s="180"/>
      <c r="G6" s="181"/>
      <c r="I6" s="178"/>
      <c r="J6" s="179" t="s">
        <v>356</v>
      </c>
      <c r="K6" s="180"/>
      <c r="L6" s="180"/>
      <c r="M6" s="180"/>
      <c r="N6" s="182"/>
      <c r="O6" s="183"/>
    </row>
    <row r="7" spans="2:16" ht="15.75" thickBot="1" x14ac:dyDescent="0.3">
      <c r="B7" s="190" t="s">
        <v>357</v>
      </c>
      <c r="C7" s="270"/>
      <c r="D7" s="270"/>
      <c r="E7" s="270"/>
      <c r="F7" s="270"/>
      <c r="G7" s="244"/>
      <c r="I7" s="178"/>
      <c r="J7" s="184" t="s">
        <v>358</v>
      </c>
      <c r="K7" s="185"/>
      <c r="L7" s="185"/>
      <c r="M7" s="185"/>
      <c r="N7" s="186"/>
      <c r="O7" s="187"/>
    </row>
    <row r="8" spans="2:16" ht="15.75" thickBot="1" x14ac:dyDescent="0.3">
      <c r="B8" s="188"/>
      <c r="C8" s="189" t="s">
        <v>359</v>
      </c>
      <c r="D8" s="189"/>
      <c r="E8" s="189"/>
      <c r="F8" s="189"/>
      <c r="G8" s="240"/>
      <c r="I8" s="178"/>
      <c r="J8" s="190"/>
      <c r="K8" s="270"/>
      <c r="L8" s="270"/>
      <c r="M8" s="270"/>
      <c r="N8" s="275"/>
      <c r="O8" s="243"/>
    </row>
    <row r="9" spans="2:16" ht="15.75" thickBot="1" x14ac:dyDescent="0.3">
      <c r="B9" s="191" t="s">
        <v>2</v>
      </c>
      <c r="C9" s="192" t="s">
        <v>360</v>
      </c>
      <c r="D9" s="193" t="s">
        <v>360</v>
      </c>
      <c r="E9" s="193" t="s">
        <v>360</v>
      </c>
      <c r="F9" s="193" t="s">
        <v>360</v>
      </c>
      <c r="G9" s="271" t="s">
        <v>360</v>
      </c>
      <c r="I9" s="178"/>
      <c r="J9" s="194"/>
      <c r="K9" s="188" t="s">
        <v>361</v>
      </c>
      <c r="L9" s="195"/>
      <c r="M9" s="195"/>
      <c r="N9" s="196"/>
      <c r="O9" s="240"/>
    </row>
    <row r="10" spans="2:16" ht="15.75" thickBot="1" x14ac:dyDescent="0.3">
      <c r="B10" s="197"/>
      <c r="C10" s="198">
        <v>43220</v>
      </c>
      <c r="D10" s="199">
        <v>43556</v>
      </c>
      <c r="E10" s="200">
        <v>43647</v>
      </c>
      <c r="F10" s="200">
        <v>43800</v>
      </c>
      <c r="G10" s="272">
        <v>43891</v>
      </c>
      <c r="I10" s="178"/>
      <c r="J10" s="201" t="s">
        <v>2</v>
      </c>
      <c r="K10" s="192" t="s">
        <v>360</v>
      </c>
      <c r="L10" s="193" t="s">
        <v>360</v>
      </c>
      <c r="M10" s="193" t="s">
        <v>360</v>
      </c>
      <c r="N10" s="202" t="s">
        <v>360</v>
      </c>
      <c r="O10" s="276" t="s">
        <v>360</v>
      </c>
    </row>
    <row r="11" spans="2:16" ht="15.75" thickBot="1" x14ac:dyDescent="0.3">
      <c r="B11" s="203">
        <v>1</v>
      </c>
      <c r="C11" s="204">
        <v>17326</v>
      </c>
      <c r="D11" s="205">
        <v>26855</v>
      </c>
      <c r="E11" s="206">
        <v>29272</v>
      </c>
      <c r="F11" s="206">
        <v>31958</v>
      </c>
      <c r="G11" s="273">
        <v>34375</v>
      </c>
      <c r="I11" s="178"/>
      <c r="J11" s="201"/>
      <c r="K11" s="198">
        <v>43585</v>
      </c>
      <c r="L11" s="199">
        <v>43586</v>
      </c>
      <c r="M11" s="200">
        <v>43647</v>
      </c>
      <c r="N11" s="207">
        <v>43770</v>
      </c>
      <c r="O11" s="277">
        <v>43891</v>
      </c>
    </row>
    <row r="12" spans="2:16" ht="15.75" thickBot="1" x14ac:dyDescent="0.3">
      <c r="B12" s="208">
        <v>2</v>
      </c>
      <c r="C12" s="204">
        <v>19578</v>
      </c>
      <c r="D12" s="205">
        <v>30345</v>
      </c>
      <c r="E12" s="206">
        <v>33077</v>
      </c>
      <c r="F12" s="206">
        <v>36112</v>
      </c>
      <c r="G12" s="273">
        <v>38843</v>
      </c>
      <c r="I12" s="178"/>
      <c r="J12" s="209" t="s">
        <v>202</v>
      </c>
      <c r="K12" s="204">
        <v>18422</v>
      </c>
      <c r="L12" s="205">
        <v>18422</v>
      </c>
      <c r="M12" s="210">
        <v>20080</v>
      </c>
      <c r="N12" s="274">
        <v>21922</v>
      </c>
      <c r="O12" s="278">
        <v>23580</v>
      </c>
    </row>
    <row r="13" spans="2:16" ht="15.75" thickBot="1" x14ac:dyDescent="0.3">
      <c r="B13" s="208">
        <v>3</v>
      </c>
      <c r="C13" s="204">
        <v>22122</v>
      </c>
      <c r="D13" s="205">
        <v>34289</v>
      </c>
      <c r="E13" s="206">
        <v>37375</v>
      </c>
      <c r="F13" s="206">
        <v>40404</v>
      </c>
      <c r="G13" s="273">
        <v>43890</v>
      </c>
      <c r="I13" s="178"/>
      <c r="J13" s="211" t="s">
        <v>362</v>
      </c>
      <c r="K13" s="204">
        <v>20600</v>
      </c>
      <c r="L13" s="205">
        <v>20600</v>
      </c>
      <c r="M13" s="210">
        <v>22453</v>
      </c>
      <c r="N13" s="274">
        <v>24513</v>
      </c>
      <c r="O13" s="278">
        <v>26367</v>
      </c>
    </row>
    <row r="14" spans="2:16" ht="15.75" thickBot="1" x14ac:dyDescent="0.3">
      <c r="B14" s="212">
        <v>4</v>
      </c>
      <c r="C14" s="204">
        <v>24234</v>
      </c>
      <c r="D14" s="213">
        <v>37718</v>
      </c>
      <c r="E14" s="206">
        <v>41112</v>
      </c>
      <c r="F14" s="206">
        <v>44884</v>
      </c>
      <c r="G14" s="273">
        <v>48279</v>
      </c>
      <c r="I14" s="178"/>
      <c r="J14" s="211" t="s">
        <v>363</v>
      </c>
      <c r="K14" s="204">
        <v>20768</v>
      </c>
      <c r="L14" s="205">
        <v>20768</v>
      </c>
      <c r="M14" s="210">
        <v>22638</v>
      </c>
      <c r="N14" s="274">
        <v>24714</v>
      </c>
      <c r="O14" s="278">
        <v>28584</v>
      </c>
    </row>
    <row r="15" spans="2:16" ht="15.75" thickBot="1" x14ac:dyDescent="0.3">
      <c r="B15" s="178"/>
      <c r="C15" s="178"/>
      <c r="D15" s="178"/>
      <c r="E15" s="178"/>
      <c r="F15" s="178"/>
      <c r="G15" s="178"/>
      <c r="H15" s="178"/>
      <c r="J15" s="211" t="s">
        <v>364</v>
      </c>
      <c r="K15" s="204">
        <v>26855</v>
      </c>
      <c r="L15" s="205">
        <v>26855</v>
      </c>
      <c r="M15" s="210">
        <v>29272</v>
      </c>
      <c r="N15" s="274">
        <v>31958</v>
      </c>
      <c r="O15" s="278">
        <v>34375</v>
      </c>
    </row>
    <row r="16" spans="2:16" ht="15.75" thickBot="1" x14ac:dyDescent="0.3">
      <c r="B16" s="45"/>
      <c r="C16" s="178"/>
      <c r="D16" s="178"/>
      <c r="E16" s="178"/>
      <c r="F16" s="178"/>
      <c r="G16" s="178"/>
      <c r="H16" s="178"/>
      <c r="J16" s="211" t="s">
        <v>365</v>
      </c>
      <c r="K16" s="204">
        <v>30346</v>
      </c>
      <c r="L16" s="205">
        <v>30346</v>
      </c>
      <c r="M16" s="210">
        <v>33077</v>
      </c>
      <c r="N16" s="274">
        <v>36112</v>
      </c>
      <c r="O16" s="278">
        <v>38843</v>
      </c>
    </row>
    <row r="17" spans="2:17" ht="15.75" thickBot="1" x14ac:dyDescent="0.3">
      <c r="B17" s="45"/>
      <c r="C17" s="178"/>
      <c r="D17" s="178"/>
      <c r="E17" s="178"/>
      <c r="F17" s="178"/>
      <c r="G17" s="178"/>
      <c r="H17" s="178"/>
      <c r="J17" s="211" t="s">
        <v>366</v>
      </c>
      <c r="K17" s="204">
        <v>34289</v>
      </c>
      <c r="L17" s="205">
        <v>34289</v>
      </c>
      <c r="M17" s="210">
        <v>37375</v>
      </c>
      <c r="N17" s="274">
        <v>40804</v>
      </c>
      <c r="O17" s="278">
        <v>43890</v>
      </c>
    </row>
    <row r="18" spans="2:17" ht="15.75" thickBot="1" x14ac:dyDescent="0.3">
      <c r="B18" s="45"/>
      <c r="C18" s="178"/>
      <c r="D18" s="178"/>
      <c r="E18" s="178"/>
      <c r="F18" s="178"/>
      <c r="G18" s="178"/>
      <c r="H18" s="178"/>
      <c r="J18" s="214" t="s">
        <v>367</v>
      </c>
      <c r="K18" s="204">
        <v>37718</v>
      </c>
      <c r="L18" s="213">
        <v>37718</v>
      </c>
      <c r="M18" s="210">
        <v>41112</v>
      </c>
      <c r="N18" s="274">
        <v>44884</v>
      </c>
      <c r="O18" s="279">
        <v>48279</v>
      </c>
    </row>
    <row r="19" spans="2:17" x14ac:dyDescent="0.25">
      <c r="B19" s="45"/>
      <c r="C19" s="215"/>
      <c r="D19" s="215"/>
      <c r="E19" s="215"/>
      <c r="F19" s="215"/>
      <c r="G19" s="215"/>
      <c r="H19" s="215"/>
      <c r="I19" s="216"/>
      <c r="J19" s="215"/>
      <c r="K19" s="215"/>
      <c r="L19" s="215"/>
    </row>
    <row r="20" spans="2:17" ht="15.75" thickBot="1" x14ac:dyDescent="0.3"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</row>
    <row r="21" spans="2:17" ht="16.5" thickBot="1" x14ac:dyDescent="0.3">
      <c r="B21" s="296"/>
      <c r="C21" s="297"/>
      <c r="D21" s="297"/>
      <c r="E21" s="297"/>
      <c r="F21" s="297" t="s">
        <v>368</v>
      </c>
      <c r="G21" s="297"/>
      <c r="H21" s="297"/>
      <c r="I21" s="298"/>
      <c r="K21" s="308"/>
      <c r="L21" s="309" t="s">
        <v>18</v>
      </c>
      <c r="M21" s="309"/>
      <c r="N21" s="309"/>
      <c r="O21" s="310"/>
    </row>
    <row r="22" spans="2:17" ht="15.75" thickBot="1" x14ac:dyDescent="0.3">
      <c r="B22" s="299"/>
      <c r="C22" s="300"/>
      <c r="D22" s="300"/>
      <c r="E22" s="300"/>
      <c r="F22" s="300"/>
      <c r="G22" s="300"/>
      <c r="H22" s="300"/>
      <c r="I22" s="243"/>
      <c r="K22" s="261"/>
      <c r="L22" s="262" t="s">
        <v>388</v>
      </c>
      <c r="M22" s="262"/>
      <c r="N22" s="263"/>
      <c r="O22" s="302">
        <v>6486</v>
      </c>
    </row>
    <row r="23" spans="2:17" x14ac:dyDescent="0.25">
      <c r="B23" s="289"/>
      <c r="C23" s="290" t="s">
        <v>369</v>
      </c>
      <c r="D23" s="291"/>
      <c r="E23" s="292" t="s">
        <v>370</v>
      </c>
      <c r="F23" s="293" t="s">
        <v>370</v>
      </c>
      <c r="G23" s="294" t="s">
        <v>370</v>
      </c>
      <c r="H23" s="295" t="s">
        <v>370</v>
      </c>
      <c r="I23" s="295" t="s">
        <v>370</v>
      </c>
      <c r="K23" s="264"/>
      <c r="L23" s="265" t="s">
        <v>389</v>
      </c>
      <c r="M23" s="265"/>
      <c r="N23" s="266"/>
      <c r="O23" s="303">
        <v>9724</v>
      </c>
    </row>
    <row r="24" spans="2:17" ht="15.75" thickBot="1" x14ac:dyDescent="0.3">
      <c r="B24" s="217"/>
      <c r="C24" s="218"/>
      <c r="D24" s="219"/>
      <c r="E24" s="220">
        <v>43220</v>
      </c>
      <c r="F24" s="221">
        <v>43556</v>
      </c>
      <c r="G24" s="222">
        <v>43647</v>
      </c>
      <c r="H24" s="223">
        <v>43770</v>
      </c>
      <c r="I24" s="223">
        <v>43891</v>
      </c>
      <c r="K24" s="264"/>
      <c r="L24" s="265" t="s">
        <v>390</v>
      </c>
      <c r="M24" s="265"/>
      <c r="N24" s="266"/>
      <c r="O24" s="303">
        <v>12967</v>
      </c>
    </row>
    <row r="25" spans="2:17" ht="15.75" thickBot="1" x14ac:dyDescent="0.3">
      <c r="B25" s="224" t="s">
        <v>371</v>
      </c>
      <c r="C25" s="225"/>
      <c r="D25" s="225"/>
      <c r="E25" s="280">
        <v>195.78</v>
      </c>
      <c r="F25" s="281">
        <v>303.45999999999998</v>
      </c>
      <c r="G25" s="280">
        <v>330.77</v>
      </c>
      <c r="H25" s="280">
        <v>361.12</v>
      </c>
      <c r="I25" s="282">
        <v>388.43</v>
      </c>
      <c r="K25" s="267"/>
      <c r="L25" s="268" t="s">
        <v>391</v>
      </c>
      <c r="M25" s="268"/>
      <c r="N25" s="269"/>
      <c r="O25" s="304">
        <v>16209</v>
      </c>
    </row>
    <row r="26" spans="2:17" ht="15.75" thickBot="1" x14ac:dyDescent="0.3">
      <c r="B26" s="226" t="s">
        <v>372</v>
      </c>
      <c r="C26" s="227"/>
      <c r="D26" s="227"/>
      <c r="E26" s="283">
        <v>1756</v>
      </c>
      <c r="F26" s="284">
        <v>2722</v>
      </c>
      <c r="G26" s="283">
        <v>2967</v>
      </c>
      <c r="H26" s="283">
        <v>3239</v>
      </c>
      <c r="I26" s="301">
        <v>3484</v>
      </c>
      <c r="K26" s="305" t="s">
        <v>392</v>
      </c>
      <c r="L26" s="306"/>
      <c r="M26" s="306"/>
      <c r="N26" s="306"/>
      <c r="O26" s="307"/>
      <c r="P26" s="196"/>
      <c r="Q26" s="240"/>
    </row>
    <row r="27" spans="2:17" ht="15.75" thickBot="1" x14ac:dyDescent="0.3">
      <c r="B27" s="228" t="s">
        <v>373</v>
      </c>
      <c r="C27" s="229"/>
      <c r="D27" s="229"/>
      <c r="E27" s="283">
        <v>144</v>
      </c>
      <c r="F27" s="284">
        <v>223</v>
      </c>
      <c r="G27" s="283">
        <v>243</v>
      </c>
      <c r="H27" s="283">
        <v>266</v>
      </c>
      <c r="I27" s="301">
        <v>286</v>
      </c>
    </row>
    <row r="28" spans="2:17" ht="15.75" thickBot="1" x14ac:dyDescent="0.3">
      <c r="B28" s="230" t="s">
        <v>374</v>
      </c>
      <c r="C28" s="231"/>
      <c r="D28" s="231"/>
      <c r="E28" s="273">
        <v>349</v>
      </c>
      <c r="F28" s="284">
        <v>541</v>
      </c>
      <c r="G28" s="285">
        <v>590</v>
      </c>
      <c r="H28" s="283">
        <v>644</v>
      </c>
      <c r="I28" s="301">
        <v>692</v>
      </c>
    </row>
    <row r="29" spans="2:17" ht="15.75" thickBot="1" x14ac:dyDescent="0.3">
      <c r="B29" s="232" t="s">
        <v>375</v>
      </c>
      <c r="C29" s="233"/>
      <c r="D29" s="234"/>
      <c r="E29" s="286">
        <v>519</v>
      </c>
      <c r="F29" s="284">
        <v>804</v>
      </c>
      <c r="G29" s="285">
        <v>877</v>
      </c>
      <c r="H29" s="283">
        <v>957</v>
      </c>
      <c r="I29" s="301">
        <v>1030</v>
      </c>
    </row>
    <row r="30" spans="2:17" ht="15.75" thickBot="1" x14ac:dyDescent="0.3">
      <c r="B30" s="228" t="s">
        <v>376</v>
      </c>
      <c r="C30" s="229"/>
      <c r="D30" s="229"/>
      <c r="E30" s="287">
        <v>588</v>
      </c>
      <c r="F30" s="288">
        <v>911</v>
      </c>
      <c r="G30" s="283">
        <v>993</v>
      </c>
      <c r="H30" s="283">
        <v>1085</v>
      </c>
      <c r="I30" s="301">
        <v>1167</v>
      </c>
    </row>
    <row r="31" spans="2:17" ht="15.75" thickBot="1" x14ac:dyDescent="0.3">
      <c r="B31" s="178"/>
      <c r="C31" s="235"/>
      <c r="D31" s="178"/>
      <c r="E31" s="178"/>
      <c r="F31" s="178"/>
      <c r="G31" s="178"/>
      <c r="H31" s="178"/>
      <c r="I31" s="178"/>
      <c r="J31" s="178"/>
    </row>
    <row r="32" spans="2:17" ht="16.5" thickBot="1" x14ac:dyDescent="0.3">
      <c r="B32" s="236"/>
      <c r="C32" s="237" t="s">
        <v>377</v>
      </c>
      <c r="D32" s="237"/>
      <c r="E32" s="237"/>
      <c r="F32" s="237"/>
      <c r="G32" s="237"/>
      <c r="H32" s="237"/>
      <c r="I32" s="237"/>
      <c r="J32" s="237"/>
      <c r="K32" s="238"/>
      <c r="L32" s="238"/>
      <c r="M32" s="238"/>
      <c r="N32" s="239"/>
    </row>
    <row r="33" spans="2:14" ht="15.75" thickBot="1" x14ac:dyDescent="0.3">
      <c r="B33" s="178"/>
      <c r="C33" s="178"/>
      <c r="D33" s="178"/>
      <c r="E33" s="178"/>
      <c r="F33" s="178"/>
      <c r="G33" s="178"/>
      <c r="H33" s="178"/>
      <c r="I33" s="178"/>
      <c r="J33" s="178"/>
    </row>
    <row r="34" spans="2:14" ht="15.75" thickBot="1" x14ac:dyDescent="0.3">
      <c r="B34" s="188"/>
      <c r="C34" s="195"/>
      <c r="D34" s="195"/>
      <c r="E34" s="328" t="s">
        <v>394</v>
      </c>
      <c r="F34" s="195"/>
      <c r="G34" s="195"/>
      <c r="H34" s="195"/>
      <c r="I34" s="195"/>
      <c r="J34" s="195"/>
      <c r="K34" s="196"/>
      <c r="L34" s="196"/>
      <c r="M34" s="196"/>
      <c r="N34" s="240"/>
    </row>
    <row r="35" spans="2:14" ht="15.75" thickBot="1" x14ac:dyDescent="0.3">
      <c r="B35" s="194"/>
      <c r="C35" s="241" t="s">
        <v>378</v>
      </c>
      <c r="D35" s="241"/>
      <c r="E35" s="242">
        <v>43220</v>
      </c>
      <c r="F35" s="243"/>
      <c r="G35" s="242">
        <v>43556</v>
      </c>
      <c r="H35" s="244"/>
      <c r="I35" s="242">
        <v>43647</v>
      </c>
      <c r="J35" s="244"/>
      <c r="K35" s="245">
        <v>43770</v>
      </c>
      <c r="L35" s="243"/>
      <c r="M35" s="246">
        <v>43891</v>
      </c>
      <c r="N35" s="247"/>
    </row>
    <row r="36" spans="2:14" ht="15.75" thickBot="1" x14ac:dyDescent="0.3">
      <c r="B36" s="248"/>
      <c r="C36" s="249"/>
      <c r="D36" s="250"/>
      <c r="E36" s="251" t="s">
        <v>379</v>
      </c>
      <c r="F36" s="252" t="s">
        <v>380</v>
      </c>
      <c r="G36" s="251" t="s">
        <v>381</v>
      </c>
      <c r="H36" s="253" t="s">
        <v>380</v>
      </c>
      <c r="I36" s="254" t="s">
        <v>381</v>
      </c>
      <c r="J36" s="255" t="s">
        <v>380</v>
      </c>
      <c r="K36" s="256" t="s">
        <v>379</v>
      </c>
      <c r="L36" s="256" t="s">
        <v>380</v>
      </c>
      <c r="M36" s="256" t="s">
        <v>379</v>
      </c>
      <c r="N36" s="256" t="s">
        <v>380</v>
      </c>
    </row>
    <row r="37" spans="2:14" ht="15.75" thickBot="1" x14ac:dyDescent="0.3">
      <c r="B37" s="257" t="s">
        <v>382</v>
      </c>
      <c r="C37" s="258"/>
      <c r="D37" s="258"/>
      <c r="E37" s="317">
        <v>0.36504999999999999</v>
      </c>
      <c r="F37" s="311">
        <v>0.18252499999999999</v>
      </c>
      <c r="G37" s="312">
        <v>0.565828</v>
      </c>
      <c r="H37" s="312">
        <v>0.282914</v>
      </c>
      <c r="I37" s="313">
        <v>0.51675199999999999</v>
      </c>
      <c r="J37" s="313">
        <v>0.30837599999999998</v>
      </c>
      <c r="K37" s="314">
        <v>0.67333500000000002</v>
      </c>
      <c r="L37" s="314">
        <v>0.33666699999999999</v>
      </c>
      <c r="M37" s="325">
        <v>0.72425899999999999</v>
      </c>
      <c r="N37" s="315">
        <v>0.36213000000000001</v>
      </c>
    </row>
    <row r="38" spans="2:14" ht="15.75" thickBot="1" x14ac:dyDescent="0.3">
      <c r="B38" s="257" t="s">
        <v>383</v>
      </c>
      <c r="C38" s="258"/>
      <c r="D38" s="258"/>
      <c r="E38" s="311">
        <v>0.18252499999999999</v>
      </c>
      <c r="F38" s="311">
        <v>9.1262999999999997E-2</v>
      </c>
      <c r="G38" s="312">
        <v>0.282914</v>
      </c>
      <c r="H38" s="312">
        <v>0.141457</v>
      </c>
      <c r="I38" s="313">
        <v>0.30837599999999998</v>
      </c>
      <c r="J38" s="313">
        <v>0.15418799999999999</v>
      </c>
      <c r="K38" s="314">
        <v>0.33666699999999999</v>
      </c>
      <c r="L38" s="314">
        <v>0.16833400000000001</v>
      </c>
      <c r="M38" s="325">
        <v>0.36213000000000001</v>
      </c>
      <c r="N38" s="315">
        <v>0.181065</v>
      </c>
    </row>
    <row r="39" spans="2:14" ht="15.75" thickBot="1" x14ac:dyDescent="0.3">
      <c r="B39" s="257" t="s">
        <v>384</v>
      </c>
      <c r="C39" s="258"/>
      <c r="D39" s="258"/>
      <c r="E39" s="311">
        <v>9.6243999999999996E-2</v>
      </c>
      <c r="F39" s="311">
        <v>4.8121999999999998E-2</v>
      </c>
      <c r="G39" s="312">
        <v>0.14917800000000001</v>
      </c>
      <c r="H39" s="312">
        <v>7.4589000000000003E-2</v>
      </c>
      <c r="I39" s="313">
        <v>0.162604</v>
      </c>
      <c r="J39" s="313">
        <v>8.1301999999999999E-2</v>
      </c>
      <c r="K39" s="314">
        <v>0.17752200000000001</v>
      </c>
      <c r="L39" s="314">
        <v>8.8761000000000007E-2</v>
      </c>
      <c r="M39" s="325">
        <v>0.19094800000000001</v>
      </c>
      <c r="N39" s="315">
        <v>9.5474000000000003E-2</v>
      </c>
    </row>
    <row r="40" spans="2:14" ht="15.75" thickBot="1" x14ac:dyDescent="0.3">
      <c r="B40" s="257" t="s">
        <v>385</v>
      </c>
      <c r="C40" s="258"/>
      <c r="D40" s="258"/>
      <c r="E40" s="311">
        <v>1.5708E-2</v>
      </c>
      <c r="F40" s="311">
        <v>8.3540000000000003E-3</v>
      </c>
      <c r="G40" s="316">
        <v>2.5898000000000001E-2</v>
      </c>
      <c r="H40" s="317">
        <v>1.2947999999999999E-2</v>
      </c>
      <c r="I40" s="313">
        <v>2.8229000000000001E-2</v>
      </c>
      <c r="J40" s="313">
        <v>1.4114E-2</v>
      </c>
      <c r="K40" s="314">
        <v>3.0818999999999999E-2</v>
      </c>
      <c r="L40" s="314">
        <v>1.5408E-2</v>
      </c>
      <c r="M40" s="325">
        <v>3.3149999999999999E-2</v>
      </c>
      <c r="N40" s="315">
        <v>1.6573999999999998E-2</v>
      </c>
    </row>
    <row r="41" spans="2:14" ht="15.75" thickBot="1" x14ac:dyDescent="0.3">
      <c r="B41" s="257" t="s">
        <v>386</v>
      </c>
      <c r="C41" s="258"/>
      <c r="D41" s="258"/>
      <c r="E41" s="311">
        <v>0.77223200000000003</v>
      </c>
      <c r="F41" s="318"/>
      <c r="G41" s="317">
        <v>6.5287999999999999E-2</v>
      </c>
      <c r="H41" s="319"/>
      <c r="I41" s="313">
        <v>7.1163000000000004E-2</v>
      </c>
      <c r="J41" s="320"/>
      <c r="K41" s="314">
        <v>7.7691999999999997E-2</v>
      </c>
      <c r="L41" s="321"/>
      <c r="M41" s="325">
        <v>8.3568000000000003E-2</v>
      </c>
      <c r="N41" s="322"/>
    </row>
    <row r="42" spans="2:14" ht="15.75" thickBot="1" x14ac:dyDescent="0.3">
      <c r="B42" s="259" t="s">
        <v>387</v>
      </c>
      <c r="C42" s="260"/>
      <c r="D42" s="260"/>
      <c r="E42" s="324"/>
      <c r="F42" s="319"/>
      <c r="G42" s="317">
        <v>1.19696</v>
      </c>
      <c r="H42" s="319"/>
      <c r="I42" s="313">
        <v>1.304686</v>
      </c>
      <c r="J42" s="323"/>
      <c r="K42" s="314">
        <v>1.424382</v>
      </c>
      <c r="L42" s="321"/>
      <c r="M42" s="325">
        <v>1.532108</v>
      </c>
      <c r="N42" s="322"/>
    </row>
    <row r="44" spans="2:14" ht="15.75" thickBot="1" x14ac:dyDescent="0.3"/>
    <row r="45" spans="2:14" ht="16.5" thickBot="1" x14ac:dyDescent="0.3">
      <c r="B45" s="236"/>
      <c r="C45" s="237" t="s">
        <v>377</v>
      </c>
      <c r="D45" s="237"/>
      <c r="E45" s="237"/>
      <c r="F45" s="237"/>
      <c r="G45" s="237"/>
      <c r="H45" s="237"/>
      <c r="I45" s="237"/>
      <c r="J45" s="237"/>
      <c r="K45" s="238"/>
      <c r="L45" s="238"/>
      <c r="M45" s="238"/>
      <c r="N45" s="239"/>
    </row>
    <row r="46" spans="2:14" ht="15.75" thickBot="1" x14ac:dyDescent="0.3"/>
    <row r="47" spans="2:14" ht="15.75" thickBot="1" x14ac:dyDescent="0.3">
      <c r="B47" s="188"/>
      <c r="C47" s="195"/>
      <c r="D47" s="195"/>
      <c r="E47" s="195" t="s">
        <v>395</v>
      </c>
      <c r="F47" s="195"/>
      <c r="G47" s="195"/>
      <c r="H47" s="195"/>
      <c r="I47" s="195"/>
      <c r="J47" s="195"/>
      <c r="K47" s="196"/>
      <c r="L47" s="196"/>
      <c r="M47" s="196"/>
      <c r="N47" s="240"/>
    </row>
    <row r="48" spans="2:14" ht="15.75" thickBot="1" x14ac:dyDescent="0.3">
      <c r="B48" s="194"/>
      <c r="C48" s="241" t="s">
        <v>378</v>
      </c>
      <c r="D48" s="241"/>
      <c r="E48" s="242">
        <v>43220</v>
      </c>
      <c r="F48" s="243"/>
      <c r="G48" s="242">
        <v>43556</v>
      </c>
      <c r="H48" s="244"/>
      <c r="I48" s="242">
        <v>43647</v>
      </c>
      <c r="J48" s="244"/>
      <c r="K48" s="245">
        <v>43770</v>
      </c>
      <c r="L48" s="243"/>
      <c r="M48" s="246">
        <v>43891</v>
      </c>
      <c r="N48" s="247"/>
    </row>
    <row r="49" spans="2:14" ht="15.75" thickBot="1" x14ac:dyDescent="0.3">
      <c r="B49" s="248"/>
      <c r="C49" s="249"/>
      <c r="D49" s="250"/>
      <c r="E49" s="251" t="s">
        <v>379</v>
      </c>
      <c r="F49" s="252" t="s">
        <v>380</v>
      </c>
      <c r="G49" s="251" t="s">
        <v>381</v>
      </c>
      <c r="H49" s="253" t="s">
        <v>380</v>
      </c>
      <c r="I49" s="254" t="s">
        <v>381</v>
      </c>
      <c r="J49" s="255" t="s">
        <v>380</v>
      </c>
      <c r="K49" s="256" t="s">
        <v>379</v>
      </c>
      <c r="L49" s="256" t="s">
        <v>380</v>
      </c>
      <c r="M49" s="256" t="s">
        <v>379</v>
      </c>
      <c r="N49" s="256" t="s">
        <v>380</v>
      </c>
    </row>
    <row r="50" spans="2:14" ht="15.75" thickBot="1" x14ac:dyDescent="0.3">
      <c r="B50" s="257" t="s">
        <v>382</v>
      </c>
      <c r="C50" s="258"/>
      <c r="D50" s="258"/>
      <c r="E50" s="317">
        <v>0.565828</v>
      </c>
      <c r="F50" s="311">
        <v>0.282914</v>
      </c>
      <c r="G50" s="312">
        <v>0.565828</v>
      </c>
      <c r="H50" s="312">
        <v>0.282914</v>
      </c>
      <c r="I50" s="313">
        <v>0.61675199999999997</v>
      </c>
      <c r="J50" s="313">
        <v>0.30837599999999998</v>
      </c>
      <c r="K50" s="314">
        <v>0.67333500000000002</v>
      </c>
      <c r="L50" s="314">
        <v>0.33666699999999999</v>
      </c>
      <c r="M50" s="325">
        <v>0.72425899999999999</v>
      </c>
      <c r="N50" s="315">
        <v>0.36213000000000001</v>
      </c>
    </row>
    <row r="51" spans="2:14" ht="15.75" thickBot="1" x14ac:dyDescent="0.3">
      <c r="B51" s="257" t="s">
        <v>383</v>
      </c>
      <c r="C51" s="258"/>
      <c r="D51" s="258"/>
      <c r="E51" s="311">
        <v>0.282914</v>
      </c>
      <c r="F51" s="311">
        <v>0.141458</v>
      </c>
      <c r="G51" s="312">
        <v>0.282914</v>
      </c>
      <c r="H51" s="312">
        <v>0.141458</v>
      </c>
      <c r="I51" s="313">
        <v>0.30837599999999998</v>
      </c>
      <c r="J51" s="313">
        <v>0.15418899999999999</v>
      </c>
      <c r="K51" s="314">
        <v>0.33666699999999999</v>
      </c>
      <c r="L51" s="314">
        <v>0.16833500000000001</v>
      </c>
      <c r="M51" s="325">
        <v>0.36213000000000001</v>
      </c>
      <c r="N51" s="315">
        <v>0.181066</v>
      </c>
    </row>
    <row r="52" spans="2:14" ht="15.75" thickBot="1" x14ac:dyDescent="0.3">
      <c r="B52" s="257" t="s">
        <v>396</v>
      </c>
      <c r="C52" s="258"/>
      <c r="D52" s="258"/>
      <c r="E52" s="311">
        <v>2.5897E-2</v>
      </c>
      <c r="F52" s="311">
        <v>1.2949E-2</v>
      </c>
      <c r="G52" s="317">
        <v>2.5897E-2</v>
      </c>
      <c r="H52" s="317">
        <v>1.2949E-2</v>
      </c>
      <c r="I52" s="313">
        <v>2.8228E-2</v>
      </c>
      <c r="J52" s="313">
        <v>1.4114E-2</v>
      </c>
      <c r="K52" s="314">
        <v>3.0818000000000002E-2</v>
      </c>
      <c r="L52" s="314">
        <v>1.5409000000000001E-2</v>
      </c>
      <c r="M52" s="325">
        <v>3.3148999999999998E-2</v>
      </c>
      <c r="N52" s="315">
        <v>1.6573999999999998E-2</v>
      </c>
    </row>
    <row r="53" spans="2:14" x14ac:dyDescent="0.25">
      <c r="G53" s="319"/>
      <c r="H53" s="319"/>
      <c r="I53" s="323"/>
      <c r="J53" s="323"/>
      <c r="K53" s="326"/>
      <c r="L53" s="326"/>
      <c r="M53" s="327"/>
      <c r="N53" s="322"/>
    </row>
    <row r="54" spans="2:14" x14ac:dyDescent="0.25">
      <c r="G54" s="319"/>
      <c r="H54" s="319"/>
      <c r="I54" s="323"/>
      <c r="J54" s="323"/>
      <c r="K54" s="326"/>
      <c r="L54" s="326"/>
      <c r="M54" s="327"/>
      <c r="N54" s="322"/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1"/>
  <sheetViews>
    <sheetView topLeftCell="A70" workbookViewId="0">
      <selection activeCell="H6" sqref="H6"/>
    </sheetView>
  </sheetViews>
  <sheetFormatPr baseColWidth="10" defaultRowHeight="15" x14ac:dyDescent="0.25"/>
  <cols>
    <col min="1" max="1" width="12" customWidth="1"/>
    <col min="2" max="2" width="49.85546875" customWidth="1"/>
  </cols>
  <sheetData>
    <row r="2" spans="1:6" ht="15.75" thickBot="1" x14ac:dyDescent="0.3"/>
    <row r="3" spans="1:6" ht="27" thickBot="1" x14ac:dyDescent="0.45">
      <c r="B3" s="338" t="s">
        <v>397</v>
      </c>
      <c r="C3" s="8"/>
      <c r="D3" s="8"/>
      <c r="E3" s="8"/>
      <c r="F3" s="9"/>
    </row>
    <row r="4" spans="1:6" ht="15.75" thickBot="1" x14ac:dyDescent="0.3"/>
    <row r="5" spans="1:6" ht="15.75" thickBot="1" x14ac:dyDescent="0.3">
      <c r="A5" s="160"/>
      <c r="B5" s="332" t="s">
        <v>42</v>
      </c>
      <c r="C5" s="363" t="s">
        <v>43</v>
      </c>
      <c r="D5" s="364"/>
      <c r="E5" s="364"/>
      <c r="F5" s="365"/>
    </row>
    <row r="6" spans="1:6" ht="30.75" thickBot="1" x14ac:dyDescent="0.3">
      <c r="A6" s="334" t="s">
        <v>44</v>
      </c>
      <c r="B6" s="333"/>
      <c r="C6" s="329" t="s">
        <v>45</v>
      </c>
      <c r="D6" s="329" t="s">
        <v>46</v>
      </c>
      <c r="E6" s="329" t="s">
        <v>47</v>
      </c>
      <c r="F6" s="329" t="s">
        <v>48</v>
      </c>
    </row>
    <row r="7" spans="1:6" ht="16.5" thickBot="1" x14ac:dyDescent="0.3">
      <c r="A7" s="165"/>
      <c r="B7" s="335" t="s">
        <v>4</v>
      </c>
      <c r="C7" s="330" t="s">
        <v>49</v>
      </c>
      <c r="D7" s="330" t="s">
        <v>50</v>
      </c>
      <c r="E7" s="330" t="s">
        <v>51</v>
      </c>
      <c r="F7" s="330" t="s">
        <v>52</v>
      </c>
    </row>
    <row r="8" spans="1:6" ht="16.5" thickBot="1" x14ac:dyDescent="0.3">
      <c r="A8" s="165" t="s">
        <v>53</v>
      </c>
      <c r="B8" s="336" t="s">
        <v>5</v>
      </c>
      <c r="C8" s="331" t="s">
        <v>54</v>
      </c>
      <c r="D8" s="331" t="s">
        <v>55</v>
      </c>
      <c r="E8" s="331" t="s">
        <v>56</v>
      </c>
      <c r="F8" s="331" t="s">
        <v>57</v>
      </c>
    </row>
    <row r="9" spans="1:6" ht="16.5" thickBot="1" x14ac:dyDescent="0.3">
      <c r="A9" s="165"/>
      <c r="B9" s="336" t="s">
        <v>6</v>
      </c>
      <c r="C9" s="331" t="s">
        <v>58</v>
      </c>
      <c r="D9" s="331" t="s">
        <v>59</v>
      </c>
      <c r="E9" s="331" t="s">
        <v>60</v>
      </c>
      <c r="F9" s="331" t="s">
        <v>61</v>
      </c>
    </row>
    <row r="10" spans="1:6" ht="16.5" thickBot="1" x14ac:dyDescent="0.3">
      <c r="A10" s="166"/>
      <c r="B10" s="336" t="s">
        <v>62</v>
      </c>
      <c r="C10" s="331" t="s">
        <v>63</v>
      </c>
      <c r="D10" s="331" t="s">
        <v>64</v>
      </c>
      <c r="E10" s="331" t="s">
        <v>65</v>
      </c>
      <c r="F10" s="331" t="s">
        <v>66</v>
      </c>
    </row>
    <row r="11" spans="1:6" ht="16.5" thickBot="1" x14ac:dyDescent="0.3">
      <c r="A11" s="165"/>
      <c r="B11" s="337" t="s">
        <v>4</v>
      </c>
      <c r="C11" s="331" t="s">
        <v>67</v>
      </c>
      <c r="D11" s="331" t="s">
        <v>68</v>
      </c>
      <c r="E11" s="331" t="s">
        <v>69</v>
      </c>
      <c r="F11" s="331" t="s">
        <v>70</v>
      </c>
    </row>
    <row r="12" spans="1:6" ht="16.5" thickBot="1" x14ac:dyDescent="0.3">
      <c r="A12" s="165" t="s">
        <v>5</v>
      </c>
      <c r="B12" s="337" t="s">
        <v>5</v>
      </c>
      <c r="C12" s="331" t="s">
        <v>71</v>
      </c>
      <c r="D12" s="331" t="s">
        <v>72</v>
      </c>
      <c r="E12" s="331" t="s">
        <v>73</v>
      </c>
      <c r="F12" s="331" t="s">
        <v>74</v>
      </c>
    </row>
    <row r="13" spans="1:6" ht="16.5" thickBot="1" x14ac:dyDescent="0.3">
      <c r="A13" s="165"/>
      <c r="B13" s="337" t="s">
        <v>6</v>
      </c>
      <c r="C13" s="331" t="s">
        <v>75</v>
      </c>
      <c r="D13" s="331" t="s">
        <v>76</v>
      </c>
      <c r="E13" s="331" t="s">
        <v>77</v>
      </c>
      <c r="F13" s="331" t="s">
        <v>78</v>
      </c>
    </row>
    <row r="14" spans="1:6" ht="16.5" thickBot="1" x14ac:dyDescent="0.3">
      <c r="A14" s="166"/>
      <c r="B14" s="337" t="s">
        <v>62</v>
      </c>
      <c r="C14" s="331" t="s">
        <v>79</v>
      </c>
      <c r="D14" s="331" t="s">
        <v>80</v>
      </c>
      <c r="E14" s="331" t="s">
        <v>81</v>
      </c>
      <c r="F14" s="331" t="s">
        <v>82</v>
      </c>
    </row>
    <row r="15" spans="1:6" ht="16.5" thickBot="1" x14ac:dyDescent="0.3">
      <c r="A15" s="165"/>
      <c r="B15" s="337" t="s">
        <v>4</v>
      </c>
      <c r="C15" s="331" t="s">
        <v>83</v>
      </c>
      <c r="D15" s="331" t="s">
        <v>84</v>
      </c>
      <c r="E15" s="331" t="s">
        <v>85</v>
      </c>
      <c r="F15" s="331" t="s">
        <v>86</v>
      </c>
    </row>
    <row r="16" spans="1:6" ht="16.5" thickBot="1" x14ac:dyDescent="0.3">
      <c r="A16" s="165" t="s">
        <v>6</v>
      </c>
      <c r="B16" s="337" t="s">
        <v>5</v>
      </c>
      <c r="C16" s="331" t="s">
        <v>87</v>
      </c>
      <c r="D16" s="331" t="s">
        <v>88</v>
      </c>
      <c r="E16" s="331" t="s">
        <v>89</v>
      </c>
      <c r="F16" s="331" t="s">
        <v>90</v>
      </c>
    </row>
    <row r="17" spans="1:6" ht="16.5" thickBot="1" x14ac:dyDescent="0.3">
      <c r="A17" s="165"/>
      <c r="B17" s="337" t="s">
        <v>6</v>
      </c>
      <c r="C17" s="331" t="s">
        <v>91</v>
      </c>
      <c r="D17" s="331" t="s">
        <v>92</v>
      </c>
      <c r="E17" s="331" t="s">
        <v>93</v>
      </c>
      <c r="F17" s="331" t="s">
        <v>94</v>
      </c>
    </row>
    <row r="18" spans="1:6" ht="16.5" thickBot="1" x14ac:dyDescent="0.3">
      <c r="A18" s="166"/>
      <c r="B18" s="337" t="s">
        <v>62</v>
      </c>
      <c r="C18" s="331" t="s">
        <v>95</v>
      </c>
      <c r="D18" s="331" t="s">
        <v>96</v>
      </c>
      <c r="E18" s="331" t="s">
        <v>97</v>
      </c>
      <c r="F18" s="331" t="s">
        <v>98</v>
      </c>
    </row>
    <row r="19" spans="1:6" ht="16.5" thickBot="1" x14ac:dyDescent="0.3">
      <c r="A19" s="165"/>
      <c r="B19" s="337" t="s">
        <v>4</v>
      </c>
      <c r="C19" s="331" t="s">
        <v>99</v>
      </c>
      <c r="D19" s="331" t="s">
        <v>100</v>
      </c>
      <c r="E19" s="331" t="s">
        <v>101</v>
      </c>
      <c r="F19" s="331" t="s">
        <v>102</v>
      </c>
    </row>
    <row r="20" spans="1:6" ht="16.5" thickBot="1" x14ac:dyDescent="0.3">
      <c r="A20" s="165" t="s">
        <v>103</v>
      </c>
      <c r="B20" s="337" t="s">
        <v>5</v>
      </c>
      <c r="C20" s="331" t="s">
        <v>104</v>
      </c>
      <c r="D20" s="331" t="s">
        <v>105</v>
      </c>
      <c r="E20" s="331" t="s">
        <v>106</v>
      </c>
      <c r="F20" s="331" t="s">
        <v>107</v>
      </c>
    </row>
    <row r="21" spans="1:6" ht="16.5" thickBot="1" x14ac:dyDescent="0.3">
      <c r="A21" s="165"/>
      <c r="B21" s="337" t="s">
        <v>6</v>
      </c>
      <c r="C21" s="331" t="s">
        <v>108</v>
      </c>
      <c r="D21" s="331" t="s">
        <v>109</v>
      </c>
      <c r="E21" s="331" t="s">
        <v>110</v>
      </c>
      <c r="F21" s="331" t="s">
        <v>111</v>
      </c>
    </row>
    <row r="22" spans="1:6" ht="16.5" thickBot="1" x14ac:dyDescent="0.3">
      <c r="A22" s="166"/>
      <c r="B22" s="337" t="s">
        <v>62</v>
      </c>
      <c r="C22" s="331" t="s">
        <v>112</v>
      </c>
      <c r="D22" s="331" t="s">
        <v>113</v>
      </c>
      <c r="E22" s="331" t="s">
        <v>114</v>
      </c>
      <c r="F22" s="331" t="s">
        <v>115</v>
      </c>
    </row>
    <row r="23" spans="1:6" ht="16.5" thickBot="1" x14ac:dyDescent="0.3">
      <c r="A23" s="165"/>
      <c r="B23" s="337" t="s">
        <v>4</v>
      </c>
      <c r="C23" s="331" t="s">
        <v>116</v>
      </c>
      <c r="D23" s="331" t="s">
        <v>117</v>
      </c>
      <c r="E23" s="331" t="s">
        <v>118</v>
      </c>
      <c r="F23" s="331" t="s">
        <v>119</v>
      </c>
    </row>
    <row r="24" spans="1:6" ht="16.5" thickBot="1" x14ac:dyDescent="0.3">
      <c r="A24" s="165" t="s">
        <v>4</v>
      </c>
      <c r="B24" s="337" t="s">
        <v>5</v>
      </c>
      <c r="C24" s="331" t="s">
        <v>120</v>
      </c>
      <c r="D24" s="331" t="s">
        <v>121</v>
      </c>
      <c r="E24" s="331" t="s">
        <v>122</v>
      </c>
      <c r="F24" s="331" t="s">
        <v>123</v>
      </c>
    </row>
    <row r="25" spans="1:6" ht="16.5" thickBot="1" x14ac:dyDescent="0.3">
      <c r="A25" s="165"/>
      <c r="B25" s="337" t="s">
        <v>6</v>
      </c>
      <c r="C25" s="331" t="s">
        <v>124</v>
      </c>
      <c r="D25" s="331" t="s">
        <v>125</v>
      </c>
      <c r="E25" s="331" t="s">
        <v>126</v>
      </c>
      <c r="F25" s="331" t="s">
        <v>127</v>
      </c>
    </row>
    <row r="26" spans="1:6" ht="16.5" thickBot="1" x14ac:dyDescent="0.3">
      <c r="A26" s="166"/>
      <c r="B26" s="337" t="s">
        <v>62</v>
      </c>
      <c r="C26" s="331" t="s">
        <v>128</v>
      </c>
      <c r="D26" s="331" t="s">
        <v>129</v>
      </c>
      <c r="E26" s="331" t="s">
        <v>130</v>
      </c>
      <c r="F26" s="331" t="s">
        <v>131</v>
      </c>
    </row>
    <row r="27" spans="1:6" ht="16.5" thickBot="1" x14ac:dyDescent="0.3">
      <c r="A27" s="165"/>
      <c r="B27" s="337" t="s">
        <v>4</v>
      </c>
      <c r="C27" s="331" t="s">
        <v>132</v>
      </c>
      <c r="D27" s="331" t="s">
        <v>133</v>
      </c>
      <c r="E27" s="331" t="s">
        <v>86</v>
      </c>
      <c r="F27" s="331" t="s">
        <v>134</v>
      </c>
    </row>
    <row r="28" spans="1:6" ht="16.5" thickBot="1" x14ac:dyDescent="0.3">
      <c r="A28" s="165" t="s">
        <v>135</v>
      </c>
      <c r="B28" s="337" t="s">
        <v>5</v>
      </c>
      <c r="C28" s="331" t="s">
        <v>136</v>
      </c>
      <c r="D28" s="331" t="s">
        <v>137</v>
      </c>
      <c r="E28" s="331" t="s">
        <v>138</v>
      </c>
      <c r="F28" s="331" t="s">
        <v>139</v>
      </c>
    </row>
    <row r="29" spans="1:6" ht="16.5" thickBot="1" x14ac:dyDescent="0.3">
      <c r="A29" s="165"/>
      <c r="B29" s="337" t="s">
        <v>6</v>
      </c>
      <c r="C29" s="331" t="s">
        <v>140</v>
      </c>
      <c r="D29" s="331" t="s">
        <v>141</v>
      </c>
      <c r="E29" s="331" t="s">
        <v>142</v>
      </c>
      <c r="F29" s="331" t="s">
        <v>143</v>
      </c>
    </row>
    <row r="30" spans="1:6" ht="16.5" thickBot="1" x14ac:dyDescent="0.3">
      <c r="A30" s="166"/>
      <c r="B30" s="337" t="s">
        <v>62</v>
      </c>
      <c r="C30" s="331" t="s">
        <v>144</v>
      </c>
      <c r="D30" s="331" t="s">
        <v>145</v>
      </c>
      <c r="E30" s="331" t="s">
        <v>146</v>
      </c>
      <c r="F30" s="331" t="s">
        <v>147</v>
      </c>
    </row>
    <row r="31" spans="1:6" ht="16.5" thickBot="1" x14ac:dyDescent="0.3">
      <c r="A31" s="165"/>
      <c r="B31" s="337" t="s">
        <v>4</v>
      </c>
      <c r="C31" s="331" t="s">
        <v>148</v>
      </c>
      <c r="D31" s="331" t="s">
        <v>149</v>
      </c>
      <c r="E31" s="331" t="s">
        <v>150</v>
      </c>
      <c r="F31" s="331" t="s">
        <v>151</v>
      </c>
    </row>
    <row r="32" spans="1:6" ht="16.5" thickBot="1" x14ac:dyDescent="0.3">
      <c r="A32" s="165" t="s">
        <v>152</v>
      </c>
      <c r="B32" s="337" t="s">
        <v>5</v>
      </c>
      <c r="C32" s="331" t="s">
        <v>153</v>
      </c>
      <c r="D32" s="331" t="s">
        <v>154</v>
      </c>
      <c r="E32" s="331" t="s">
        <v>155</v>
      </c>
      <c r="F32" s="331" t="s">
        <v>156</v>
      </c>
    </row>
    <row r="33" spans="1:6" ht="16.5" thickBot="1" x14ac:dyDescent="0.3">
      <c r="A33" s="165"/>
      <c r="B33" s="337" t="s">
        <v>6</v>
      </c>
      <c r="C33" s="331" t="s">
        <v>157</v>
      </c>
      <c r="D33" s="331" t="s">
        <v>110</v>
      </c>
      <c r="E33" s="331" t="s">
        <v>158</v>
      </c>
      <c r="F33" s="331" t="s">
        <v>159</v>
      </c>
    </row>
    <row r="34" spans="1:6" ht="16.5" thickBot="1" x14ac:dyDescent="0.3">
      <c r="A34" s="166"/>
      <c r="B34" s="337" t="s">
        <v>62</v>
      </c>
      <c r="C34" s="331" t="s">
        <v>160</v>
      </c>
      <c r="D34" s="331" t="s">
        <v>161</v>
      </c>
      <c r="E34" s="331" t="s">
        <v>162</v>
      </c>
      <c r="F34" s="331" t="s">
        <v>163</v>
      </c>
    </row>
    <row r="35" spans="1:6" ht="16.5" thickBot="1" x14ac:dyDescent="0.3">
      <c r="A35" s="165"/>
      <c r="B35" s="337" t="s">
        <v>4</v>
      </c>
      <c r="C35" s="331" t="s">
        <v>164</v>
      </c>
      <c r="D35" s="331" t="s">
        <v>165</v>
      </c>
      <c r="E35" s="331" t="s">
        <v>166</v>
      </c>
      <c r="F35" s="331" t="s">
        <v>167</v>
      </c>
    </row>
    <row r="36" spans="1:6" ht="16.5" thickBot="1" x14ac:dyDescent="0.3">
      <c r="A36" s="165" t="s">
        <v>168</v>
      </c>
      <c r="B36" s="337" t="s">
        <v>5</v>
      </c>
      <c r="C36" s="331" t="s">
        <v>169</v>
      </c>
      <c r="D36" s="331" t="s">
        <v>170</v>
      </c>
      <c r="E36" s="331" t="s">
        <v>171</v>
      </c>
      <c r="F36" s="331" t="s">
        <v>172</v>
      </c>
    </row>
    <row r="37" spans="1:6" ht="16.5" thickBot="1" x14ac:dyDescent="0.3">
      <c r="A37" s="165"/>
      <c r="B37" s="337" t="s">
        <v>6</v>
      </c>
      <c r="C37" s="331" t="s">
        <v>173</v>
      </c>
      <c r="D37" s="331" t="s">
        <v>174</v>
      </c>
      <c r="E37" s="331" t="s">
        <v>175</v>
      </c>
      <c r="F37" s="331" t="s">
        <v>176</v>
      </c>
    </row>
    <row r="38" spans="1:6" ht="16.5" thickBot="1" x14ac:dyDescent="0.3">
      <c r="A38" s="166"/>
      <c r="B38" s="337" t="s">
        <v>62</v>
      </c>
      <c r="C38" s="331" t="s">
        <v>177</v>
      </c>
      <c r="D38" s="331" t="s">
        <v>178</v>
      </c>
      <c r="E38" s="331" t="s">
        <v>179</v>
      </c>
      <c r="F38" s="331" t="s">
        <v>180</v>
      </c>
    </row>
    <row r="39" spans="1:6" ht="16.5" thickBot="1" x14ac:dyDescent="0.3">
      <c r="A39" s="165"/>
      <c r="B39" s="337" t="s">
        <v>4</v>
      </c>
      <c r="C39" s="331" t="s">
        <v>181</v>
      </c>
      <c r="D39" s="331" t="s">
        <v>182</v>
      </c>
      <c r="E39" s="331" t="s">
        <v>183</v>
      </c>
      <c r="F39" s="331" t="s">
        <v>184</v>
      </c>
    </row>
    <row r="40" spans="1:6" ht="16.5" thickBot="1" x14ac:dyDescent="0.3">
      <c r="A40" s="165" t="s">
        <v>185</v>
      </c>
      <c r="B40" s="337" t="s">
        <v>5</v>
      </c>
      <c r="C40" s="331" t="s">
        <v>186</v>
      </c>
      <c r="D40" s="331" t="s">
        <v>187</v>
      </c>
      <c r="E40" s="331" t="s">
        <v>188</v>
      </c>
      <c r="F40" s="331" t="s">
        <v>189</v>
      </c>
    </row>
    <row r="41" spans="1:6" ht="16.5" thickBot="1" x14ac:dyDescent="0.3">
      <c r="A41" s="165"/>
      <c r="B41" s="337" t="s">
        <v>6</v>
      </c>
      <c r="C41" s="331" t="s">
        <v>190</v>
      </c>
      <c r="D41" s="331" t="s">
        <v>191</v>
      </c>
      <c r="E41" s="331" t="s">
        <v>192</v>
      </c>
      <c r="F41" s="331" t="s">
        <v>193</v>
      </c>
    </row>
    <row r="42" spans="1:6" ht="16.5" thickBot="1" x14ac:dyDescent="0.3">
      <c r="A42" s="166"/>
      <c r="B42" s="337" t="s">
        <v>62</v>
      </c>
      <c r="C42" s="331" t="s">
        <v>194</v>
      </c>
      <c r="D42" s="331" t="s">
        <v>195</v>
      </c>
      <c r="E42" s="331" t="s">
        <v>196</v>
      </c>
      <c r="F42" s="331" t="s">
        <v>197</v>
      </c>
    </row>
    <row r="43" spans="1:6" ht="16.5" thickBot="1" x14ac:dyDescent="0.3">
      <c r="A43" s="165"/>
      <c r="B43" s="337" t="s">
        <v>4</v>
      </c>
      <c r="C43" s="331" t="s">
        <v>198</v>
      </c>
      <c r="D43" s="331" t="s">
        <v>199</v>
      </c>
      <c r="E43" s="331" t="s">
        <v>200</v>
      </c>
      <c r="F43" s="331" t="s">
        <v>201</v>
      </c>
    </row>
    <row r="44" spans="1:6" ht="16.5" thickBot="1" x14ac:dyDescent="0.3">
      <c r="A44" s="165" t="s">
        <v>202</v>
      </c>
      <c r="B44" s="337" t="s">
        <v>5</v>
      </c>
      <c r="C44" s="331" t="s">
        <v>203</v>
      </c>
      <c r="D44" s="331" t="s">
        <v>204</v>
      </c>
      <c r="E44" s="331" t="s">
        <v>205</v>
      </c>
      <c r="F44" s="331" t="s">
        <v>206</v>
      </c>
    </row>
    <row r="45" spans="1:6" ht="16.5" thickBot="1" x14ac:dyDescent="0.3">
      <c r="A45" s="165"/>
      <c r="B45" s="337" t="s">
        <v>6</v>
      </c>
      <c r="C45" s="331" t="s">
        <v>207</v>
      </c>
      <c r="D45" s="331" t="s">
        <v>208</v>
      </c>
      <c r="E45" s="331" t="s">
        <v>209</v>
      </c>
      <c r="F45" s="331" t="s">
        <v>210</v>
      </c>
    </row>
    <row r="46" spans="1:6" ht="16.5" thickBot="1" x14ac:dyDescent="0.3">
      <c r="A46" s="166"/>
      <c r="B46" s="337" t="s">
        <v>62</v>
      </c>
      <c r="C46" s="331" t="s">
        <v>211</v>
      </c>
      <c r="D46" s="331" t="s">
        <v>212</v>
      </c>
      <c r="E46" s="331" t="s">
        <v>213</v>
      </c>
      <c r="F46" s="331" t="s">
        <v>214</v>
      </c>
    </row>
    <row r="47" spans="1:6" ht="16.5" thickBot="1" x14ac:dyDescent="0.3">
      <c r="A47" s="165"/>
      <c r="B47" s="337" t="s">
        <v>4</v>
      </c>
      <c r="C47" s="331" t="s">
        <v>215</v>
      </c>
      <c r="D47" s="331" t="s">
        <v>216</v>
      </c>
      <c r="E47" s="331" t="s">
        <v>217</v>
      </c>
      <c r="F47" s="331" t="s">
        <v>218</v>
      </c>
    </row>
    <row r="48" spans="1:6" ht="16.5" thickBot="1" x14ac:dyDescent="0.3">
      <c r="A48" s="165" t="s">
        <v>219</v>
      </c>
      <c r="B48" s="337" t="s">
        <v>5</v>
      </c>
      <c r="C48" s="331" t="s">
        <v>220</v>
      </c>
      <c r="D48" s="331" t="s">
        <v>221</v>
      </c>
      <c r="E48" s="331" t="s">
        <v>222</v>
      </c>
      <c r="F48" s="331" t="s">
        <v>223</v>
      </c>
    </row>
    <row r="49" spans="1:6" ht="16.5" thickBot="1" x14ac:dyDescent="0.3">
      <c r="A49" s="165"/>
      <c r="B49" s="337" t="s">
        <v>6</v>
      </c>
      <c r="C49" s="331" t="s">
        <v>224</v>
      </c>
      <c r="D49" s="331" t="s">
        <v>225</v>
      </c>
      <c r="E49" s="331" t="s">
        <v>226</v>
      </c>
      <c r="F49" s="331" t="s">
        <v>227</v>
      </c>
    </row>
    <row r="50" spans="1:6" ht="16.5" thickBot="1" x14ac:dyDescent="0.3">
      <c r="A50" s="166"/>
      <c r="B50" s="337" t="s">
        <v>62</v>
      </c>
      <c r="C50" s="331" t="s">
        <v>228</v>
      </c>
      <c r="D50" s="331" t="s">
        <v>229</v>
      </c>
      <c r="E50" s="331" t="s">
        <v>230</v>
      </c>
      <c r="F50" s="331" t="s">
        <v>231</v>
      </c>
    </row>
    <row r="51" spans="1:6" ht="16.5" thickBot="1" x14ac:dyDescent="0.3">
      <c r="A51" s="165"/>
      <c r="B51" s="337" t="s">
        <v>4</v>
      </c>
      <c r="C51" s="331" t="s">
        <v>232</v>
      </c>
      <c r="D51" s="331" t="s">
        <v>233</v>
      </c>
      <c r="E51" s="331" t="s">
        <v>234</v>
      </c>
      <c r="F51" s="331" t="s">
        <v>235</v>
      </c>
    </row>
    <row r="52" spans="1:6" ht="16.5" thickBot="1" x14ac:dyDescent="0.3">
      <c r="A52" s="165" t="s">
        <v>236</v>
      </c>
      <c r="B52" s="337" t="s">
        <v>5</v>
      </c>
      <c r="C52" s="331" t="s">
        <v>237</v>
      </c>
      <c r="D52" s="331" t="s">
        <v>238</v>
      </c>
      <c r="E52" s="331" t="s">
        <v>239</v>
      </c>
      <c r="F52" s="331" t="s">
        <v>240</v>
      </c>
    </row>
    <row r="53" spans="1:6" ht="16.5" thickBot="1" x14ac:dyDescent="0.3">
      <c r="A53" s="165"/>
      <c r="B53" s="337" t="s">
        <v>6</v>
      </c>
      <c r="C53" s="331" t="s">
        <v>241</v>
      </c>
      <c r="D53" s="331" t="s">
        <v>242</v>
      </c>
      <c r="E53" s="331" t="s">
        <v>243</v>
      </c>
      <c r="F53" s="331" t="s">
        <v>244</v>
      </c>
    </row>
    <row r="54" spans="1:6" ht="16.5" thickBot="1" x14ac:dyDescent="0.3">
      <c r="A54" s="166"/>
      <c r="B54" s="337" t="s">
        <v>62</v>
      </c>
      <c r="C54" s="331" t="s">
        <v>245</v>
      </c>
      <c r="D54" s="331" t="s">
        <v>246</v>
      </c>
      <c r="E54" s="331" t="s">
        <v>247</v>
      </c>
      <c r="F54" s="331" t="s">
        <v>248</v>
      </c>
    </row>
    <row r="55" spans="1:6" ht="16.5" thickBot="1" x14ac:dyDescent="0.3">
      <c r="A55" s="165"/>
      <c r="B55" s="337" t="s">
        <v>4</v>
      </c>
      <c r="C55" s="331" t="s">
        <v>249</v>
      </c>
      <c r="D55" s="331" t="s">
        <v>250</v>
      </c>
      <c r="E55" s="331" t="s">
        <v>251</v>
      </c>
      <c r="F55" s="331" t="s">
        <v>252</v>
      </c>
    </row>
    <row r="56" spans="1:6" ht="16.5" thickBot="1" x14ac:dyDescent="0.3">
      <c r="A56" s="165" t="s">
        <v>253</v>
      </c>
      <c r="B56" s="337" t="s">
        <v>5</v>
      </c>
      <c r="C56" s="331" t="s">
        <v>254</v>
      </c>
      <c r="D56" s="331" t="s">
        <v>255</v>
      </c>
      <c r="E56" s="331" t="s">
        <v>256</v>
      </c>
      <c r="F56" s="331" t="s">
        <v>257</v>
      </c>
    </row>
    <row r="57" spans="1:6" ht="16.5" thickBot="1" x14ac:dyDescent="0.3">
      <c r="A57" s="165"/>
      <c r="B57" s="337" t="s">
        <v>6</v>
      </c>
      <c r="C57" s="331" t="s">
        <v>258</v>
      </c>
      <c r="D57" s="331" t="s">
        <v>259</v>
      </c>
      <c r="E57" s="331" t="s">
        <v>260</v>
      </c>
      <c r="F57" s="331" t="s">
        <v>261</v>
      </c>
    </row>
    <row r="58" spans="1:6" ht="16.5" thickBot="1" x14ac:dyDescent="0.3">
      <c r="A58" s="166"/>
      <c r="B58" s="337" t="s">
        <v>62</v>
      </c>
      <c r="C58" s="331" t="s">
        <v>262</v>
      </c>
      <c r="D58" s="331" t="s">
        <v>263</v>
      </c>
      <c r="E58" s="331" t="s">
        <v>264</v>
      </c>
      <c r="F58" s="331" t="s">
        <v>265</v>
      </c>
    </row>
    <row r="59" spans="1:6" ht="16.5" thickBot="1" x14ac:dyDescent="0.3">
      <c r="A59" s="366" t="s">
        <v>266</v>
      </c>
      <c r="B59" s="337" t="s">
        <v>4</v>
      </c>
      <c r="C59" s="331" t="s">
        <v>267</v>
      </c>
      <c r="D59" s="331" t="s">
        <v>241</v>
      </c>
      <c r="E59" s="331" t="s">
        <v>268</v>
      </c>
      <c r="F59" s="331" t="s">
        <v>269</v>
      </c>
    </row>
    <row r="60" spans="1:6" ht="16.5" thickBot="1" x14ac:dyDescent="0.3">
      <c r="A60" s="367"/>
      <c r="B60" s="337" t="s">
        <v>5</v>
      </c>
      <c r="C60" s="331" t="s">
        <v>270</v>
      </c>
      <c r="D60" s="331" t="s">
        <v>271</v>
      </c>
      <c r="E60" s="331" t="s">
        <v>272</v>
      </c>
      <c r="F60" s="331" t="s">
        <v>273</v>
      </c>
    </row>
    <row r="61" spans="1:6" ht="16.5" thickBot="1" x14ac:dyDescent="0.3">
      <c r="A61" s="367"/>
      <c r="B61" s="337" t="s">
        <v>6</v>
      </c>
      <c r="C61" s="331" t="s">
        <v>274</v>
      </c>
      <c r="D61" s="331" t="s">
        <v>275</v>
      </c>
      <c r="E61" s="331" t="s">
        <v>276</v>
      </c>
      <c r="F61" s="331" t="s">
        <v>277</v>
      </c>
    </row>
    <row r="62" spans="1:6" ht="16.5" thickBot="1" x14ac:dyDescent="0.3">
      <c r="A62" s="368"/>
      <c r="B62" s="337" t="s">
        <v>62</v>
      </c>
      <c r="C62" s="331" t="s">
        <v>278</v>
      </c>
      <c r="D62" s="331" t="s">
        <v>279</v>
      </c>
      <c r="E62" s="331" t="s">
        <v>280</v>
      </c>
      <c r="F62" s="331" t="s">
        <v>281</v>
      </c>
    </row>
    <row r="63" spans="1:6" ht="16.5" thickBot="1" x14ac:dyDescent="0.3">
      <c r="A63" s="165"/>
      <c r="B63" s="337" t="s">
        <v>4</v>
      </c>
      <c r="C63" s="331" t="s">
        <v>282</v>
      </c>
      <c r="D63" s="331" t="s">
        <v>283</v>
      </c>
      <c r="E63" s="331" t="s">
        <v>284</v>
      </c>
      <c r="F63" s="331" t="s">
        <v>285</v>
      </c>
    </row>
    <row r="64" spans="1:6" ht="16.5" thickBot="1" x14ac:dyDescent="0.3">
      <c r="A64" s="165" t="s">
        <v>286</v>
      </c>
      <c r="B64" s="337" t="s">
        <v>5</v>
      </c>
      <c r="C64" s="331" t="s">
        <v>287</v>
      </c>
      <c r="D64" s="331" t="s">
        <v>288</v>
      </c>
      <c r="E64" s="331" t="s">
        <v>289</v>
      </c>
      <c r="F64" s="331" t="s">
        <v>290</v>
      </c>
    </row>
    <row r="65" spans="1:6" ht="16.5" thickBot="1" x14ac:dyDescent="0.3">
      <c r="A65" s="165"/>
      <c r="B65" s="337" t="s">
        <v>6</v>
      </c>
      <c r="C65" s="331" t="s">
        <v>291</v>
      </c>
      <c r="D65" s="331" t="s">
        <v>292</v>
      </c>
      <c r="E65" s="331" t="s">
        <v>293</v>
      </c>
      <c r="F65" s="331" t="s">
        <v>294</v>
      </c>
    </row>
    <row r="66" spans="1:6" ht="16.5" thickBot="1" x14ac:dyDescent="0.3">
      <c r="A66" s="162"/>
      <c r="B66" s="337" t="s">
        <v>62</v>
      </c>
      <c r="C66" s="331" t="s">
        <v>295</v>
      </c>
      <c r="D66" s="331" t="s">
        <v>296</v>
      </c>
      <c r="E66" s="331" t="s">
        <v>297</v>
      </c>
      <c r="F66" s="331" t="s">
        <v>298</v>
      </c>
    </row>
    <row r="67" spans="1:6" ht="15.75" thickBot="1" x14ac:dyDescent="0.3">
      <c r="A67" s="161"/>
      <c r="B67" s="161"/>
      <c r="C67" s="161"/>
      <c r="D67" s="161"/>
      <c r="E67" s="161"/>
      <c r="F67" s="161"/>
    </row>
    <row r="68" spans="1:6" ht="15.75" thickBot="1" x14ac:dyDescent="0.3">
      <c r="A68" s="369" t="s">
        <v>299</v>
      </c>
      <c r="B68" s="370"/>
      <c r="C68" s="163" t="s">
        <v>300</v>
      </c>
      <c r="D68" s="163" t="s">
        <v>301</v>
      </c>
      <c r="E68" s="163" t="s">
        <v>302</v>
      </c>
      <c r="F68" s="163" t="s">
        <v>303</v>
      </c>
    </row>
    <row r="69" spans="1:6" ht="15.75" thickBot="1" x14ac:dyDescent="0.3">
      <c r="A69" s="369" t="s">
        <v>304</v>
      </c>
      <c r="B69" s="370"/>
      <c r="C69" s="164" t="s">
        <v>305</v>
      </c>
      <c r="D69" s="164" t="s">
        <v>306</v>
      </c>
      <c r="E69" s="164" t="s">
        <v>307</v>
      </c>
      <c r="F69" s="164" t="s">
        <v>308</v>
      </c>
    </row>
    <row r="70" spans="1:6" ht="15.75" thickBot="1" x14ac:dyDescent="0.3">
      <c r="A70" s="361" t="s">
        <v>309</v>
      </c>
      <c r="B70" s="362"/>
      <c r="C70" s="164" t="s">
        <v>310</v>
      </c>
      <c r="D70" s="164" t="s">
        <v>311</v>
      </c>
      <c r="E70" s="164" t="s">
        <v>312</v>
      </c>
      <c r="F70" s="164" t="s">
        <v>313</v>
      </c>
    </row>
    <row r="71" spans="1:6" ht="15.75" thickBot="1" x14ac:dyDescent="0.3">
      <c r="A71" s="361" t="s">
        <v>314</v>
      </c>
      <c r="B71" s="362"/>
      <c r="C71" s="164" t="s">
        <v>315</v>
      </c>
      <c r="D71" s="164" t="s">
        <v>316</v>
      </c>
      <c r="E71" s="164" t="s">
        <v>317</v>
      </c>
      <c r="F71" s="164" t="s">
        <v>318</v>
      </c>
    </row>
    <row r="72" spans="1:6" ht="15.75" thickBot="1" x14ac:dyDescent="0.3">
      <c r="A72" s="361" t="s">
        <v>319</v>
      </c>
      <c r="B72" s="362"/>
      <c r="C72" s="164" t="s">
        <v>320</v>
      </c>
      <c r="D72" s="164" t="s">
        <v>321</v>
      </c>
      <c r="E72" s="164" t="s">
        <v>322</v>
      </c>
      <c r="F72" s="164" t="s">
        <v>323</v>
      </c>
    </row>
    <row r="73" spans="1:6" ht="15.75" thickBot="1" x14ac:dyDescent="0.3">
      <c r="A73" s="361" t="s">
        <v>324</v>
      </c>
      <c r="B73" s="362"/>
      <c r="C73" s="164" t="s">
        <v>325</v>
      </c>
      <c r="D73" s="164" t="s">
        <v>326</v>
      </c>
      <c r="E73" s="164" t="s">
        <v>327</v>
      </c>
      <c r="F73" s="164" t="s">
        <v>328</v>
      </c>
    </row>
    <row r="74" spans="1:6" ht="15.75" thickBot="1" x14ac:dyDescent="0.3">
      <c r="A74" s="361" t="s">
        <v>329</v>
      </c>
      <c r="B74" s="362"/>
      <c r="C74" s="164" t="s">
        <v>320</v>
      </c>
      <c r="D74" s="164" t="s">
        <v>321</v>
      </c>
      <c r="E74" s="164" t="s">
        <v>322</v>
      </c>
      <c r="F74" s="164" t="s">
        <v>323</v>
      </c>
    </row>
    <row r="75" spans="1:6" ht="15.75" thickBot="1" x14ac:dyDescent="0.3">
      <c r="A75" s="361" t="s">
        <v>330</v>
      </c>
      <c r="B75" s="362"/>
      <c r="C75" s="164" t="s">
        <v>325</v>
      </c>
      <c r="D75" s="164" t="s">
        <v>326</v>
      </c>
      <c r="E75" s="164" t="s">
        <v>327</v>
      </c>
      <c r="F75" s="164" t="s">
        <v>328</v>
      </c>
    </row>
    <row r="76" spans="1:6" ht="15.75" thickBot="1" x14ac:dyDescent="0.3">
      <c r="A76" s="361" t="s">
        <v>331</v>
      </c>
      <c r="B76" s="362"/>
      <c r="C76" s="164" t="s">
        <v>325</v>
      </c>
      <c r="D76" s="164" t="s">
        <v>326</v>
      </c>
      <c r="E76" s="164" t="s">
        <v>327</v>
      </c>
      <c r="F76" s="164" t="s">
        <v>328</v>
      </c>
    </row>
    <row r="77" spans="1:6" ht="15.75" thickBot="1" x14ac:dyDescent="0.3">
      <c r="A77" s="361" t="s">
        <v>332</v>
      </c>
      <c r="B77" s="362"/>
      <c r="C77" s="164" t="s">
        <v>325</v>
      </c>
      <c r="D77" s="164" t="s">
        <v>326</v>
      </c>
      <c r="E77" s="164" t="s">
        <v>327</v>
      </c>
      <c r="F77" s="164" t="s">
        <v>328</v>
      </c>
    </row>
    <row r="78" spans="1:6" ht="15.75" thickBot="1" x14ac:dyDescent="0.3">
      <c r="A78" s="361" t="s">
        <v>333</v>
      </c>
      <c r="B78" s="362"/>
      <c r="C78" s="164" t="s">
        <v>334</v>
      </c>
      <c r="D78" s="164" t="s">
        <v>335</v>
      </c>
      <c r="E78" s="164" t="s">
        <v>336</v>
      </c>
      <c r="F78" s="164" t="s">
        <v>337</v>
      </c>
    </row>
    <row r="79" spans="1:6" ht="15.75" thickBot="1" x14ac:dyDescent="0.3">
      <c r="A79" s="361" t="s">
        <v>338</v>
      </c>
      <c r="B79" s="362"/>
      <c r="C79" s="164" t="s">
        <v>339</v>
      </c>
      <c r="D79" s="164" t="s">
        <v>340</v>
      </c>
      <c r="E79" s="164" t="s">
        <v>341</v>
      </c>
      <c r="F79" s="164" t="s">
        <v>342</v>
      </c>
    </row>
    <row r="80" spans="1:6" ht="15.75" thickBot="1" x14ac:dyDescent="0.3">
      <c r="A80" s="371" t="s">
        <v>343</v>
      </c>
      <c r="B80" s="372"/>
      <c r="C80" s="164" t="s">
        <v>344</v>
      </c>
      <c r="D80" s="164" t="s">
        <v>345</v>
      </c>
      <c r="E80" s="164" t="s">
        <v>346</v>
      </c>
      <c r="F80" s="164" t="s">
        <v>347</v>
      </c>
    </row>
    <row r="81" spans="1:6" ht="15.75" thickBot="1" x14ac:dyDescent="0.3">
      <c r="A81" s="371" t="s">
        <v>348</v>
      </c>
      <c r="B81" s="372"/>
      <c r="C81" s="164" t="s">
        <v>349</v>
      </c>
      <c r="D81" s="164" t="s">
        <v>350</v>
      </c>
      <c r="E81" s="164" t="s">
        <v>351</v>
      </c>
      <c r="F81" s="164" t="s">
        <v>352</v>
      </c>
    </row>
  </sheetData>
  <mergeCells count="16">
    <mergeCell ref="A78:B78"/>
    <mergeCell ref="A79:B79"/>
    <mergeCell ref="A80:B80"/>
    <mergeCell ref="A81:B81"/>
    <mergeCell ref="A72:B72"/>
    <mergeCell ref="A73:B73"/>
    <mergeCell ref="A74:B74"/>
    <mergeCell ref="A75:B75"/>
    <mergeCell ref="A76:B76"/>
    <mergeCell ref="A77:B77"/>
    <mergeCell ref="A71:B71"/>
    <mergeCell ref="C5:F5"/>
    <mergeCell ref="A59:A62"/>
    <mergeCell ref="A68:B68"/>
    <mergeCell ref="A69:B69"/>
    <mergeCell ref="A70:B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tabSelected="1" topLeftCell="A4" workbookViewId="0">
      <selection activeCell="E3" sqref="E3"/>
    </sheetView>
  </sheetViews>
  <sheetFormatPr baseColWidth="10" defaultRowHeight="15" x14ac:dyDescent="0.25"/>
  <cols>
    <col min="1" max="1" width="5.140625" customWidth="1"/>
    <col min="3" max="3" width="52.7109375" bestFit="1" customWidth="1"/>
    <col min="4" max="4" width="9.5703125" bestFit="1" customWidth="1"/>
    <col min="6" max="6" width="9.28515625" bestFit="1" customWidth="1"/>
    <col min="7" max="7" width="9" bestFit="1" customWidth="1"/>
  </cols>
  <sheetData>
    <row r="1" spans="2:7" ht="15.75" thickBot="1" x14ac:dyDescent="0.3"/>
    <row r="2" spans="2:7" ht="16.5" thickTop="1" thickBot="1" x14ac:dyDescent="0.3">
      <c r="B2" s="376" t="s">
        <v>398</v>
      </c>
      <c r="C2" s="377"/>
      <c r="D2" s="339"/>
      <c r="E2" s="378" t="s">
        <v>43</v>
      </c>
      <c r="F2" s="379"/>
      <c r="G2" s="380"/>
    </row>
    <row r="3" spans="2:7" ht="16.5" thickTop="1" thickBot="1" x14ac:dyDescent="0.3">
      <c r="B3" s="340" t="s">
        <v>399</v>
      </c>
      <c r="C3" s="341" t="s">
        <v>400</v>
      </c>
      <c r="D3" s="342" t="s">
        <v>401</v>
      </c>
      <c r="E3" s="348" t="s">
        <v>402</v>
      </c>
      <c r="F3" s="348" t="s">
        <v>403</v>
      </c>
      <c r="G3" s="348" t="s">
        <v>404</v>
      </c>
    </row>
    <row r="4" spans="2:7" ht="16.5" thickTop="1" thickBot="1" x14ac:dyDescent="0.3">
      <c r="B4" s="343" t="s">
        <v>202</v>
      </c>
      <c r="C4" s="344" t="s">
        <v>405</v>
      </c>
      <c r="D4" s="349" t="s">
        <v>406</v>
      </c>
      <c r="E4" s="350" t="s">
        <v>407</v>
      </c>
      <c r="F4" s="350" t="s">
        <v>408</v>
      </c>
      <c r="G4" s="350" t="s">
        <v>409</v>
      </c>
    </row>
    <row r="5" spans="2:7" ht="15.75" thickBot="1" x14ac:dyDescent="0.3">
      <c r="B5" s="343" t="s">
        <v>362</v>
      </c>
      <c r="C5" s="345" t="s">
        <v>410</v>
      </c>
      <c r="D5" s="349" t="s">
        <v>411</v>
      </c>
      <c r="E5" s="351" t="s">
        <v>412</v>
      </c>
      <c r="F5" s="351" t="s">
        <v>413</v>
      </c>
      <c r="G5" s="351" t="s">
        <v>414</v>
      </c>
    </row>
    <row r="6" spans="2:7" ht="15.75" thickBot="1" x14ac:dyDescent="0.3">
      <c r="B6" s="343" t="s">
        <v>363</v>
      </c>
      <c r="C6" s="345" t="s">
        <v>415</v>
      </c>
      <c r="D6" s="349" t="s">
        <v>416</v>
      </c>
      <c r="E6" s="351" t="s">
        <v>417</v>
      </c>
      <c r="F6" s="351" t="s">
        <v>418</v>
      </c>
      <c r="G6" s="351" t="s">
        <v>419</v>
      </c>
    </row>
    <row r="7" spans="2:7" ht="15.75" thickBot="1" x14ac:dyDescent="0.3">
      <c r="B7" s="343" t="s">
        <v>364</v>
      </c>
      <c r="C7" s="345" t="s">
        <v>420</v>
      </c>
      <c r="D7" s="349" t="s">
        <v>416</v>
      </c>
      <c r="E7" s="351" t="s">
        <v>417</v>
      </c>
      <c r="F7" s="351" t="s">
        <v>418</v>
      </c>
      <c r="G7" s="351" t="s">
        <v>419</v>
      </c>
    </row>
    <row r="8" spans="2:7" ht="15.75" thickBot="1" x14ac:dyDescent="0.3">
      <c r="B8" s="343" t="s">
        <v>365</v>
      </c>
      <c r="C8" s="345" t="s">
        <v>421</v>
      </c>
      <c r="D8" s="349" t="s">
        <v>422</v>
      </c>
      <c r="E8" s="351" t="s">
        <v>423</v>
      </c>
      <c r="F8" s="351" t="s">
        <v>424</v>
      </c>
      <c r="G8" s="351" t="s">
        <v>425</v>
      </c>
    </row>
    <row r="9" spans="2:7" ht="15.75" thickBot="1" x14ac:dyDescent="0.3">
      <c r="B9" s="343" t="s">
        <v>366</v>
      </c>
      <c r="C9" s="345" t="s">
        <v>426</v>
      </c>
      <c r="D9" s="349" t="s">
        <v>416</v>
      </c>
      <c r="E9" s="351" t="s">
        <v>417</v>
      </c>
      <c r="F9" s="351" t="s">
        <v>418</v>
      </c>
      <c r="G9" s="351" t="s">
        <v>419</v>
      </c>
    </row>
    <row r="10" spans="2:7" ht="15.75" thickBot="1" x14ac:dyDescent="0.3">
      <c r="B10" s="343" t="s">
        <v>367</v>
      </c>
      <c r="C10" s="346" t="s">
        <v>427</v>
      </c>
      <c r="D10" s="349" t="s">
        <v>416</v>
      </c>
      <c r="E10" s="351" t="s">
        <v>417</v>
      </c>
      <c r="F10" s="351" t="s">
        <v>418</v>
      </c>
      <c r="G10" s="351" t="s">
        <v>419</v>
      </c>
    </row>
    <row r="11" spans="2:7" ht="15.75" thickBot="1" x14ac:dyDescent="0.3">
      <c r="B11" s="343" t="s">
        <v>428</v>
      </c>
      <c r="C11" s="346" t="s">
        <v>429</v>
      </c>
      <c r="D11" s="349" t="s">
        <v>430</v>
      </c>
      <c r="E11" s="352" t="s">
        <v>423</v>
      </c>
      <c r="F11" s="352" t="s">
        <v>424</v>
      </c>
      <c r="G11" s="352" t="s">
        <v>425</v>
      </c>
    </row>
    <row r="12" spans="2:7" ht="15.75" thickBot="1" x14ac:dyDescent="0.3">
      <c r="B12" s="161"/>
      <c r="C12" s="375" t="s">
        <v>431</v>
      </c>
      <c r="D12" s="353" t="s">
        <v>432</v>
      </c>
      <c r="E12" s="354" t="s">
        <v>432</v>
      </c>
      <c r="F12" s="355"/>
      <c r="G12" s="355"/>
    </row>
    <row r="13" spans="2:7" ht="15.75" thickBot="1" x14ac:dyDescent="0.3">
      <c r="B13" s="161"/>
      <c r="C13" s="161"/>
      <c r="D13" s="161"/>
      <c r="E13" s="161"/>
      <c r="F13" s="161"/>
      <c r="G13" s="161"/>
    </row>
    <row r="14" spans="2:7" ht="15.75" thickBot="1" x14ac:dyDescent="0.3">
      <c r="B14" s="373" t="s">
        <v>443</v>
      </c>
      <c r="C14" s="374"/>
      <c r="D14" s="347"/>
      <c r="E14" s="161"/>
      <c r="F14" s="161"/>
      <c r="G14" s="161"/>
    </row>
    <row r="15" spans="2:7" ht="15.75" thickBot="1" x14ac:dyDescent="0.3">
      <c r="B15" s="161"/>
      <c r="C15" s="358" t="s">
        <v>433</v>
      </c>
      <c r="D15" s="161"/>
      <c r="E15" s="161"/>
      <c r="F15" s="161"/>
      <c r="G15" s="161"/>
    </row>
    <row r="16" spans="2:7" ht="15.75" thickBot="1" x14ac:dyDescent="0.3">
      <c r="B16" s="161"/>
      <c r="C16" s="356" t="s">
        <v>434</v>
      </c>
      <c r="D16" s="161"/>
      <c r="E16" s="161"/>
      <c r="F16" s="161"/>
      <c r="G16" s="161"/>
    </row>
    <row r="17" spans="2:7" ht="15.75" thickBot="1" x14ac:dyDescent="0.3">
      <c r="B17" s="161"/>
      <c r="C17" s="356" t="s">
        <v>435</v>
      </c>
      <c r="D17" s="161"/>
      <c r="E17" s="161"/>
      <c r="F17" s="161"/>
      <c r="G17" s="161"/>
    </row>
    <row r="18" spans="2:7" ht="15.75" thickBot="1" x14ac:dyDescent="0.3">
      <c r="B18" s="161"/>
      <c r="C18" s="356" t="s">
        <v>436</v>
      </c>
      <c r="D18" s="161"/>
      <c r="E18" s="161"/>
      <c r="F18" s="161"/>
      <c r="G18" s="161"/>
    </row>
    <row r="19" spans="2:7" ht="15.75" thickBot="1" x14ac:dyDescent="0.3">
      <c r="B19" s="161"/>
      <c r="C19" s="356" t="s">
        <v>437</v>
      </c>
      <c r="D19" s="161"/>
      <c r="E19" s="161"/>
      <c r="F19" s="161"/>
      <c r="G19" s="161"/>
    </row>
    <row r="20" spans="2:7" ht="15.75" thickBot="1" x14ac:dyDescent="0.3">
      <c r="B20" s="161"/>
      <c r="C20" s="357" t="s">
        <v>438</v>
      </c>
      <c r="D20" s="359" t="s">
        <v>439</v>
      </c>
      <c r="E20" s="359" t="s">
        <v>440</v>
      </c>
      <c r="F20" s="359" t="s">
        <v>441</v>
      </c>
      <c r="G20" s="360" t="s">
        <v>442</v>
      </c>
    </row>
  </sheetData>
  <mergeCells count="3">
    <mergeCell ref="B2:C2"/>
    <mergeCell ref="E2:G2"/>
    <mergeCell ref="B14:C14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REFINERIAS CCT 449-06</vt:lpstr>
      <vt:lpstr>REFINERIA BAHIA BLANCA S.A.U.</vt:lpstr>
      <vt:lpstr>OILTANKING EBYTEM S.A.</vt:lpstr>
      <vt:lpstr>GLP</vt:lpstr>
      <vt:lpstr>YACIMIENTOS</vt:lpstr>
      <vt:lpstr>BIOBIN S.A. BIOBAHIA S.A.</vt:lpstr>
      <vt:lpstr>Hoja7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</dc:creator>
  <cp:lastModifiedBy>PC5</cp:lastModifiedBy>
  <dcterms:created xsi:type="dcterms:W3CDTF">2019-06-24T12:58:11Z</dcterms:created>
  <dcterms:modified xsi:type="dcterms:W3CDTF">2019-07-11T21:30:38Z</dcterms:modified>
</cp:coreProperties>
</file>